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/>
  <xr:revisionPtr revIDLastSave="0" documentId="8_{7035A151-7609-4B6A-9169-0EFD730E11B8}" xr6:coauthVersionLast="47" xr6:coauthVersionMax="47" xr10:uidLastSave="{00000000-0000-0000-0000-000000000000}"/>
  <bookViews>
    <workbookView xWindow="30" yWindow="740" windowWidth="19170" windowHeight="10060" xr2:uid="{00000000-000D-0000-FFFF-FFFF00000000}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_xlchart.v1.0" hidden="1">'Monthly Budget Summary'!$B$10</definedName>
    <definedName name="__xlchart.v1.1" hidden="1">'Monthly Budget Summary'!$B$11</definedName>
    <definedName name="__xlchart.v1.10" hidden="1">'Monthly Budget Summary'!$B$10</definedName>
    <definedName name="__xlchart.v1.11" hidden="1">'Monthly Budget Summary'!$B$11</definedName>
    <definedName name="__xlchart.v1.12" hidden="1">'Monthly Budget Summary'!$C$10:$D$10</definedName>
    <definedName name="__xlchart.v1.13" hidden="1">'Monthly Budget Summary'!$C$11:$D$11</definedName>
    <definedName name="__xlchart.v1.14" hidden="1">'Monthly Budget Summary'!$C$9:$D$9</definedName>
    <definedName name="__xlchart.v1.15" hidden="1">'Monthly Budget Summary'!$B$10</definedName>
    <definedName name="__xlchart.v1.16" hidden="1">'Monthly Budget Summary'!$B$11</definedName>
    <definedName name="__xlchart.v1.17" hidden="1">'Monthly Budget Summary'!$C$10:$D$10</definedName>
    <definedName name="__xlchart.v1.18" hidden="1">'Monthly Budget Summary'!$C$11:$D$11</definedName>
    <definedName name="__xlchart.v1.19" hidden="1">'Monthly Budget Summary'!$C$9:$D$9</definedName>
    <definedName name="__xlchart.v1.2" hidden="1">'Monthly Budget Summary'!$C$10:$D$10</definedName>
    <definedName name="__xlchart.v1.3" hidden="1">'Monthly Budget Summary'!$C$11:$D$11</definedName>
    <definedName name="__xlchart.v1.4" hidden="1">'Monthly Budget Summary'!$C$9:$D$9</definedName>
    <definedName name="__xlchart.v1.5" hidden="1">'Monthly Budget Summary'!$B$10</definedName>
    <definedName name="__xlchart.v1.6" hidden="1">'Monthly Budget Summary'!$B$11</definedName>
    <definedName name="__xlchart.v1.7" hidden="1">'Monthly Budget Summary'!$C$10:$D$10</definedName>
    <definedName name="__xlchart.v1.8" hidden="1">'Monthly Budget Summary'!$C$11:$D$11</definedName>
    <definedName name="__xlchart.v1.9" hidden="1">'Monthly Budget Summary'!$C$9:$D$9</definedName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Summary'!$B$7</definedName>
    <definedName name="ColumnTitle1">'Monthly Budget Summary'!$B$9</definedName>
    <definedName name="COMPANY_NAME">'Monthly Budget Summary'!$B$6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  <definedName name="Title1">'Monthly Budget Summary'!$B$17</definedName>
    <definedName name="Title2">Income!$B$4</definedName>
    <definedName name="Title3">'Personnel Expenses'!$B$4</definedName>
    <definedName name="Title4">'Operating Expenses'!$B$4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1" i="3"/>
  <c r="B2" i="4"/>
  <c r="B1" i="4"/>
  <c r="C8" i="3"/>
  <c r="C10" i="1" s="1"/>
  <c r="B2" i="5"/>
  <c r="D25" i="5"/>
  <c r="C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C18" i="1" s="1"/>
  <c r="B1" i="5"/>
  <c r="D8" i="4"/>
  <c r="C8" i="4"/>
  <c r="C11" i="1" s="1"/>
  <c r="F7" i="4"/>
  <c r="E7" i="4"/>
  <c r="F6" i="4"/>
  <c r="E6" i="4"/>
  <c r="F5" i="4"/>
  <c r="E5" i="4"/>
  <c r="F25" i="5"/>
  <c r="F8" i="4"/>
  <c r="D8" i="3"/>
  <c r="E7" i="3"/>
  <c r="F6" i="3"/>
  <c r="E6" i="3"/>
  <c r="F5" i="3"/>
  <c r="E5" i="3"/>
  <c r="D10" i="1"/>
  <c r="F7" i="3"/>
  <c r="F8" i="3" s="1"/>
  <c r="D11" i="1" l="1"/>
  <c r="E11" i="1" s="1"/>
  <c r="C12" i="1"/>
  <c r="B18" i="1"/>
  <c r="E18" i="1"/>
  <c r="E10" i="1"/>
  <c r="C21" i="1"/>
  <c r="C20" i="1"/>
  <c r="C22" i="1"/>
  <c r="C19" i="1"/>
  <c r="D12" i="1" l="1"/>
  <c r="D18" i="1"/>
  <c r="E12" i="1"/>
  <c r="C23" i="1"/>
  <c r="D20" i="1"/>
  <c r="E20" i="1"/>
  <c r="B20" i="1"/>
  <c r="E21" i="1"/>
  <c r="D21" i="1"/>
  <c r="B21" i="1"/>
  <c r="D19" i="1"/>
  <c r="B19" i="1"/>
  <c r="E19" i="1"/>
  <c r="E22" i="1"/>
  <c r="B22" i="1"/>
  <c r="D22" i="1"/>
  <c r="D23" i="1" l="1"/>
  <c r="E23" i="1"/>
</calcChain>
</file>

<file path=xl/sharedStrings.xml><?xml version="1.0" encoding="utf-8"?>
<sst xmlns="http://schemas.openxmlformats.org/spreadsheetml/2006/main" count="65" uniqueCount="54">
  <si>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</si>
  <si>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</si>
  <si>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</si>
  <si>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</si>
  <si>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</si>
  <si>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</si>
  <si>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</si>
  <si>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</si>
  <si>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</si>
  <si>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</si>
  <si>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</si>
  <si>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</si>
  <si>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</si>
  <si>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</si>
  <si>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</si>
  <si>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</si>
  <si>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</si>
  <si>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</si>
  <si>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</si>
  <si>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</si>
  <si>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</si>
  <si>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</si>
  <si>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</si>
  <si>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</si>
  <si>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</si>
  <si>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</si>
  <si>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</si>
  <si>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</si>
  <si>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</si>
  <si>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</si>
  <si>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</si>
  <si>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</si>
  <si>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</si>
  <si>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</si>
  <si>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</si>
  <si>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</si>
  <si>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</si>
  <si>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</si>
  <si>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</si>
  <si>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</si>
  <si>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</si>
  <si>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</si>
  <si>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</si>
  <si>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</si>
  <si>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</si>
  <si>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</si>
  <si>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</si>
  <si>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</si>
  <si>
    <t>Budget Overview chart is in this cell. Top 5 Operating Expenses are automatically updated in Top5Expenses table, below.</t>
  </si>
  <si>
    <t>Date</t>
  </si>
  <si>
    <t>WORKSHEET</t>
  </si>
  <si>
    <t>BUSINESS BASICS</t>
  </si>
  <si>
    <t xml:space="preserve"> </t>
  </si>
  <si>
    <t>BUDGET SYNERGY  | 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</si>
</sst>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mmm\ yyyy"/>
    <numFmt numFmtId="165" formatCode="0.0%"/>
  </numFmts>
  <fonts count="30" x14ac:knownFonts="1">
    <font>
      <sz val="11"/>
      <color theme="1"/>
      <name val="Gill Sans MT"/>
      <family val="2"/>
    </font>
    <font>
      <sz val="11"/>
      <color indexed="8"/>
      <name val="Gill Sans MT"/>
      <family val="2"/>
    </font>
    <font>
      <sz val="16"/>
      <color indexed="9"/>
      <name val="Gill Sans MT"/>
      <family val="2"/>
    </font>
    <font>
      <sz val="36"/>
      <color indexed="9"/>
      <name val="Gill Sans MT"/>
      <family val="2"/>
    </font>
    <font>
      <sz val="11"/>
      <name val="Gill Sans MT"/>
      <family val="2"/>
    </font>
    <font>
      <sz val="11"/>
      <color theme="1"/>
      <name val="Gill Sans MT"/>
      <family val="2"/>
    </font>
    <font>
      <sz val="11"/>
      <color theme="9" tint="-0.499984740745262"/>
      <name val="Gill Sans MT"/>
      <family val="2"/>
    </font>
    <font>
      <sz val="11"/>
      <color theme="3"/>
      <name val="Gill Sans MT"/>
      <family val="2"/>
    </font>
    <font>
      <sz val="16"/>
      <color theme="3"/>
      <name val="Gill Sans MT"/>
      <family val="2"/>
    </font>
    <font>
      <sz val="11"/>
      <color theme="1" tint="4.9989318521683403E-2"/>
      <name val="Gill Sans MT"/>
      <family val="2"/>
    </font>
    <font>
      <sz val="36"/>
      <color theme="3"/>
      <name val="Gill Sans MT"/>
      <family val="2"/>
    </font>
    <font>
      <sz val="11"/>
      <color rgb="FF6C0000"/>
      <name val="Gill Sans MT"/>
      <family val="2"/>
    </font>
    <font>
      <sz val="24"/>
      <color rgb="FF006372"/>
      <name val="Oswald Medium"/>
    </font>
    <font>
      <sz val="12"/>
      <color rgb="FF006372"/>
      <name val="Oswald ExtraLight"/>
    </font>
    <font>
      <sz val="14"/>
      <color rgb="FF006372"/>
      <name val="Oswald"/>
    </font>
    <font>
      <sz val="11"/>
      <color theme="1"/>
      <name val="Oswald Regular"/>
    </font>
    <font>
      <sz val="16"/>
      <color rgb="FF006372"/>
      <name val="Oswald Regular"/>
    </font>
    <font>
      <sz val="11"/>
      <color rgb="FF006372"/>
      <name val="Oswald Regular"/>
    </font>
    <font>
      <sz val="36"/>
      <color rgb="FF006372"/>
      <name val="Oswald Regular"/>
    </font>
    <font>
      <sz val="11"/>
      <color theme="3"/>
      <name val="Oswald Regular"/>
    </font>
    <font>
      <sz val="11"/>
      <color theme="1" tint="4.9989318521683403E-2"/>
      <name val="Oswald Regular"/>
    </font>
    <font>
      <sz val="11"/>
      <color indexed="8"/>
      <name val="Oswald Regular"/>
    </font>
    <font>
      <sz val="11"/>
      <color indexed="10"/>
      <name val="Oswald Regular"/>
    </font>
    <font>
      <sz val="11"/>
      <color indexed="9"/>
      <name val="Oswald Regular"/>
    </font>
    <font>
      <sz val="11"/>
      <color indexed="22"/>
      <name val="Oswald Regular"/>
    </font>
    <font>
      <sz val="12"/>
      <color indexed="57"/>
      <name val="Oswald Regular"/>
    </font>
    <font>
      <sz val="11"/>
      <color theme="0"/>
      <name val="Oswald Regular"/>
    </font>
    <font>
      <sz val="16"/>
      <color indexed="9"/>
      <name val="Oswald Regular"/>
    </font>
    <font>
      <sz val="36"/>
      <color indexed="9"/>
      <name val="Oswald Regular"/>
    </font>
    <font>
      <sz val="11"/>
      <name val="Oswald Regula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006372"/>
        <bgColor indexed="64"/>
      </patternFill>
    </fill>
    <fill>
      <patternFill patternType="solid">
        <fgColor rgb="FFF7901D"/>
        <bgColor indexed="64"/>
      </patternFill>
    </fill>
    <fill>
      <patternFill patternType="solid">
        <fgColor rgb="FFF7C3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>
      <alignment horizontal="left" wrapText="1" indent="1"/>
    </xf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40" fontId="1" fillId="0" borderId="0" applyFont="0" applyFill="0" applyBorder="0" applyProtection="0">
      <alignment horizontal="right"/>
    </xf>
    <xf numFmtId="164" fontId="7" fillId="3" borderId="0" applyFill="0" applyBorder="0">
      <alignment horizontal="right"/>
    </xf>
    <xf numFmtId="0" fontId="8" fillId="0" borderId="0" applyNumberFormat="0" applyFill="0" applyAlignment="0" applyProtection="0"/>
    <xf numFmtId="0" fontId="9" fillId="7" borderId="0" applyBorder="0" applyProtection="0">
      <alignment horizontal="left" vertical="center" indent="1"/>
    </xf>
    <xf numFmtId="0" fontId="9" fillId="7" borderId="0" applyNumberFormat="0" applyBorder="0" applyProtection="0">
      <alignment horizontal="left" vertical="center"/>
    </xf>
    <xf numFmtId="0" fontId="7" fillId="0" borderId="0" applyNumberFormat="0" applyFill="0" applyBorder="0" applyAlignment="0" applyProtection="0"/>
    <xf numFmtId="165" fontId="1" fillId="0" borderId="0" applyFont="0" applyFill="0" applyBorder="0" applyProtection="0">
      <alignment horizontal="right"/>
    </xf>
    <xf numFmtId="0" fontId="10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11" fillId="0" borderId="0" applyNumberFormat="0" applyFill="0" applyBorder="0" applyAlignment="0" applyProtection="0"/>
  </cellStyleXfs>
  <cellXfs count="53">
    <xf numFmtId="0" fontId="0" fillId="0" borderId="0" xfId="0">
      <alignment horizontal="left" wrapText="1" indent="1"/>
    </xf>
    <xf numFmtId="40" fontId="4" fillId="3" borderId="0" xfId="1" applyNumberFormat="1" applyFont="1" applyFill="1"/>
    <xf numFmtId="40" fontId="4" fillId="3" borderId="0" xfId="11" applyNumberFormat="1" applyFont="1" applyFill="1"/>
    <xf numFmtId="0" fontId="0" fillId="3" borderId="0" xfId="0" applyFill="1">
      <alignment horizontal="left" wrapText="1" indent="1"/>
    </xf>
    <xf numFmtId="0" fontId="0" fillId="0" borderId="0" xfId="0" applyAlignment="1">
      <alignment vertical="center"/>
    </xf>
    <xf numFmtId="0" fontId="0" fillId="4" borderId="0" xfId="0" applyFill="1">
      <alignment horizontal="left" wrapText="1" indent="1"/>
    </xf>
    <xf numFmtId="0" fontId="2" fillId="3" borderId="0" xfId="0" applyFont="1" applyFill="1" applyAlignment="1"/>
    <xf numFmtId="0" fontId="3" fillId="3" borderId="0" xfId="0" applyFont="1" applyFill="1" applyAlignment="1">
      <alignment vertical="center"/>
    </xf>
    <xf numFmtId="0" fontId="4" fillId="3" borderId="0" xfId="0" applyFont="1" applyFill="1">
      <alignment horizontal="left" wrapText="1" indent="1"/>
    </xf>
    <xf numFmtId="0" fontId="0" fillId="3" borderId="0" xfId="0" applyFill="1" applyAlignment="1">
      <alignment vertical="center"/>
    </xf>
    <xf numFmtId="0" fontId="4" fillId="3" borderId="0" xfId="2" applyFont="1" applyFill="1" applyAlignment="1">
      <alignment vertical="center"/>
    </xf>
    <xf numFmtId="0" fontId="13" fillId="0" borderId="0" xfId="0" applyFont="1" applyAlignment="1">
      <alignment horizontal="right" vertical="center" wrapText="1" indent="1"/>
    </xf>
    <xf numFmtId="0" fontId="12" fillId="0" borderId="0" xfId="0" applyFont="1" applyAlignment="1">
      <alignment horizontal="right" vertical="center"/>
    </xf>
    <xf numFmtId="0" fontId="15" fillId="0" borderId="0" xfId="0" applyFont="1">
      <alignment horizontal="left" wrapText="1" indent="1"/>
    </xf>
    <xf numFmtId="0" fontId="16" fillId="3" borderId="0" xfId="5" applyFont="1" applyFill="1" applyAlignment="1">
      <alignment horizontal="left" indent="1"/>
    </xf>
    <xf numFmtId="0" fontId="17" fillId="0" borderId="0" xfId="0" applyFont="1">
      <alignment horizontal="left" wrapText="1" indent="1"/>
    </xf>
    <xf numFmtId="0" fontId="0" fillId="0" borderId="1" xfId="0" applyBorder="1">
      <alignment horizontal="left" wrapText="1" indent="1"/>
    </xf>
    <xf numFmtId="0" fontId="14" fillId="0" borderId="1" xfId="0" applyFont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40" fontId="21" fillId="2" borderId="0" xfId="3" applyFont="1" applyFill="1" applyAlignment="1"/>
    <xf numFmtId="40" fontId="15" fillId="0" borderId="0" xfId="3" applyFont="1">
      <alignment horizontal="righ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0" fontId="21" fillId="2" borderId="0" xfId="3" applyFont="1" applyFill="1">
      <alignment horizontal="right"/>
    </xf>
    <xf numFmtId="165" fontId="21" fillId="2" borderId="0" xfId="9" applyFont="1" applyFill="1">
      <alignment horizontal="right"/>
    </xf>
    <xf numFmtId="0" fontId="14" fillId="0" borderId="0" xfId="0" applyFont="1" applyAlignment="1">
      <alignment horizontal="right" vertical="center" indent="1"/>
    </xf>
    <xf numFmtId="0" fontId="26" fillId="8" borderId="0" xfId="6" applyFont="1" applyFill="1">
      <alignment horizontal="left" vertical="center" indent="1"/>
    </xf>
    <xf numFmtId="0" fontId="26" fillId="8" borderId="0" xfId="7" applyFont="1" applyFill="1">
      <alignment horizontal="left" vertical="center"/>
    </xf>
    <xf numFmtId="0" fontId="15" fillId="9" borderId="0" xfId="0" applyFont="1" applyFill="1">
      <alignment horizontal="left" wrapText="1" indent="1"/>
    </xf>
    <xf numFmtId="40" fontId="15" fillId="9" borderId="0" xfId="3" applyFont="1" applyFill="1">
      <alignment horizontal="right"/>
    </xf>
    <xf numFmtId="40" fontId="21" fillId="9" borderId="0" xfId="3" applyFont="1" applyFill="1">
      <alignment horizontal="right"/>
    </xf>
    <xf numFmtId="0" fontId="20" fillId="0" borderId="0" xfId="6" applyFont="1" applyFill="1" applyAlignment="1">
      <alignment vertical="center"/>
    </xf>
    <xf numFmtId="0" fontId="25" fillId="0" borderId="0" xfId="0" applyFont="1" applyAlignment="1">
      <alignment vertical="center"/>
    </xf>
    <xf numFmtId="40" fontId="22" fillId="10" borderId="0" xfId="3" applyFont="1" applyFill="1" applyAlignment="1"/>
    <xf numFmtId="40" fontId="15" fillId="10" borderId="0" xfId="3" applyFont="1" applyFill="1" applyAlignment="1"/>
    <xf numFmtId="40" fontId="15" fillId="9" borderId="0" xfId="3" applyFont="1" applyFill="1" applyAlignment="1">
      <alignment wrapText="1"/>
    </xf>
    <xf numFmtId="165" fontId="15" fillId="9" borderId="0" xfId="9" applyFont="1" applyFill="1" applyAlignment="1">
      <alignment wrapText="1"/>
    </xf>
    <xf numFmtId="0" fontId="15" fillId="10" borderId="0" xfId="0" applyFont="1" applyFill="1">
      <alignment horizontal="left" wrapText="1" indent="1"/>
    </xf>
    <xf numFmtId="0" fontId="18" fillId="3" borderId="0" xfId="10" applyFont="1" applyFill="1" applyAlignment="1">
      <alignment horizontal="left" vertical="center" indent="1"/>
    </xf>
    <xf numFmtId="40" fontId="21" fillId="9" borderId="0" xfId="3" applyFont="1" applyFill="1" applyAlignment="1"/>
    <xf numFmtId="0" fontId="15" fillId="3" borderId="0" xfId="0" applyFont="1" applyFill="1">
      <alignment horizontal="left" wrapText="1" indent="1"/>
    </xf>
    <xf numFmtId="0" fontId="27" fillId="3" borderId="0" xfId="0" applyFont="1" applyFill="1" applyAlignment="1"/>
    <xf numFmtId="0" fontId="28" fillId="3" borderId="0" xfId="0" applyFont="1" applyFill="1" applyAlignment="1">
      <alignment vertical="center"/>
    </xf>
    <xf numFmtId="0" fontId="29" fillId="3" borderId="0" xfId="0" applyFont="1" applyFill="1">
      <alignment horizontal="left" wrapText="1" indent="1"/>
    </xf>
    <xf numFmtId="0" fontId="15" fillId="3" borderId="0" xfId="0" applyFont="1" applyFill="1" applyAlignment="1">
      <alignment vertical="center"/>
    </xf>
    <xf numFmtId="43" fontId="29" fillId="3" borderId="0" xfId="2" applyNumberFormat="1" applyFont="1" applyFill="1"/>
    <xf numFmtId="40" fontId="29" fillId="3" borderId="0" xfId="1" applyNumberFormat="1" applyFont="1" applyFill="1"/>
    <xf numFmtId="40" fontId="29" fillId="3" borderId="0" xfId="11" applyNumberFormat="1" applyFont="1" applyFill="1"/>
    <xf numFmtId="0" fontId="16" fillId="3" borderId="0" xfId="5" applyFont="1" applyFill="1" applyAlignment="1">
      <alignment horizontal="left" vertical="center" indent="1"/>
    </xf>
    <xf numFmtId="40" fontId="21" fillId="10" borderId="0" xfId="3" applyFont="1" applyFill="1" applyAlignment="1"/>
    <xf numFmtId="0" fontId="29" fillId="3" borderId="0" xfId="2" applyFont="1" applyFill="1"/>
    <xf numFmtId="164" fontId="19" fillId="3" borderId="0" xfId="4" applyFont="1" applyAlignment="1">
      <alignment horizontal="left"/>
    </xf>
    <xf numFmtId="0" fontId="18" fillId="3" borderId="0" xfId="10" applyFont="1" applyFill="1" applyAlignment="1">
      <alignment horizontal="left" indent="1"/>
    </xf>
  </cellXfs>
  <cellStyles count="13">
    <cellStyle name="20% - Accent5" xfId="1" builtinId="46"/>
    <cellStyle name="60% - Accent4" xfId="2" builtinId="44" customBuiltin="1"/>
    <cellStyle name="Comma" xfId="3" builtinId="3" customBuiltin="1"/>
    <cellStyle name="Date" xfId="4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Percent" xfId="9" builtinId="5" customBuiltin="1"/>
    <cellStyle name="Title" xfId="10" builtinId="15" customBuiltin="1"/>
    <cellStyle name="Total" xfId="11" builtinId="25" customBuiltin="1"/>
    <cellStyle name="Warning Text" xfId="12" builtinId="11" customBuiltin="1"/>
  </cellStyles>
  <dxfs count="70"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C376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Oswald Regular"/>
        <scheme val="none"/>
      </font>
      <fill>
        <patternFill patternType="solid">
          <fgColor indexed="64"/>
          <bgColor rgb="FF006372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C376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C376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Oswald Regular"/>
        <scheme val="none"/>
      </font>
      <fill>
        <patternFill patternType="solid">
          <fgColor indexed="64"/>
          <bgColor rgb="FF006372"/>
        </patternFill>
      </fill>
      <alignment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fill>
        <patternFill patternType="solid">
          <fgColor indexed="64"/>
          <bgColor rgb="FFF7901D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sz val="11"/>
        <name val="Oswald Regular"/>
        <scheme val="none"/>
      </font>
      <fill>
        <patternFill patternType="solid">
          <fgColor indexed="64"/>
          <bgColor rgb="FFF7C376"/>
        </patternFill>
      </fill>
    </dxf>
    <dxf>
      <fill>
        <patternFill patternType="solid">
          <fgColor indexed="64"/>
          <bgColor rgb="FFF7901D"/>
        </pattern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Oswald Regular"/>
        <scheme val="none"/>
      </font>
      <fill>
        <patternFill patternType="solid">
          <fgColor indexed="64"/>
          <bgColor rgb="FF006372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C376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Oswald Regular"/>
        <scheme val="none"/>
      </font>
      <fill>
        <patternFill patternType="solid">
          <fgColor indexed="64"/>
          <bgColor rgb="FF006372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901D"/>
        </patternFill>
      </fill>
    </dxf>
    <dxf>
      <font>
        <strike val="0"/>
        <outline val="0"/>
        <shadow val="0"/>
        <u val="none"/>
        <vertAlign val="baseline"/>
        <name val="Oswald Regular"/>
        <scheme val="none"/>
      </font>
      <fill>
        <patternFill patternType="solid">
          <fgColor indexed="64"/>
          <bgColor rgb="FFF7C37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swald Regular"/>
        <scheme val="none"/>
      </font>
      <fill>
        <patternFill patternType="solid">
          <fgColor indexed="64"/>
          <bgColor rgb="FFF7901D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Oswald Regular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Oswald Regular"/>
        <scheme val="none"/>
      </font>
      <fill>
        <patternFill patternType="solid">
          <fgColor indexed="64"/>
          <bgColor rgb="FF006372"/>
        </patternFill>
      </fill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69"/>
      <tableStyleElement type="headerRow" dxfId="68"/>
      <tableStyleElement type="totalRow" dxfId="67"/>
      <tableStyleElement type="lastColumn" dxfId="66"/>
    </tableStyle>
  </tableStyles>
  <colors>
    <mruColors>
      <color rgb="FFF7901D"/>
      <color rgb="FFF7C376"/>
      <color rgb="FF006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333333"/>
                </a:solidFill>
                <a:latin typeface="Oswald" pitchFamily="2" charset="77"/>
                <a:ea typeface="Gill Sans MT"/>
                <a:cs typeface="Gill Sans MT"/>
              </a:defRPr>
            </a:pPr>
            <a:r>
              <a:rPr lang="en-US" b="0" i="0">
                <a:latin typeface="Oswald" pitchFamily="2" charset="77"/>
              </a:rPr>
              <a:t>BUDGET OVERVIEW</a:t>
            </a:r>
          </a:p>
        </c:rich>
      </c:tx>
      <c:layout>
        <c:manualLayout>
          <c:xMode val="edge"/>
          <c:yMode val="edge"/>
          <c:x val="2.2367504542701394E-2"/>
          <c:y val="1.35895748880446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10620462878898E-2"/>
          <c:y val="0.13272043096387443"/>
          <c:w val="0.88464344610258949"/>
          <c:h val="0.80866867238453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Summary'!$B$10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F7901D"/>
            </a:solidFill>
            <a:ln>
              <a:noFill/>
            </a:ln>
            <a:effectLst/>
          </c:spPr>
          <c:invertIfNegative val="0"/>
          <c:cat>
            <c:strRef>
              <c:f>'Monthly Budget Summary'!$C$9:$D$9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Summary'!$C$10:$D$10</c:f>
              <c:numCache>
                <c:formatCode>#,##0.00_);[Red]\(#,##0.00\)</c:formatCode>
                <c:ptCount val="2"/>
                <c:pt idx="0">
                  <c:v>53300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A-A244-B877-339FF0CECDA6}"/>
            </c:ext>
          </c:extLst>
        </c:ser>
        <c:ser>
          <c:idx val="1"/>
          <c:order val="1"/>
          <c:tx>
            <c:strRef>
              <c:f>'Monthly Budget Summary'!$B$11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rgbClr val="006372"/>
            </a:solidFill>
            <a:ln w="25400">
              <a:noFill/>
            </a:ln>
          </c:spPr>
          <c:invertIfNegative val="0"/>
          <c:cat>
            <c:strRef>
              <c:f>'Monthly Budget Summary'!$C$9:$D$9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Summary'!$C$11:$D$11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A-A244-B877-339FF0CE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4111183"/>
        <c:axId val="1"/>
      </c:barChart>
      <c:catAx>
        <c:axId val="78411118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Oswald" pitchFamily="2" charset="77"/>
                <a:ea typeface="Gill Sans MT"/>
                <a:cs typeface="Gill Sans MT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Oswald" pitchFamily="2" charset="77"/>
                <a:ea typeface="Gill Sans MT"/>
                <a:cs typeface="Gill Sans MT"/>
              </a:defRPr>
            </a:pPr>
            <a:endParaRPr lang="en-US"/>
          </a:p>
        </c:txPr>
        <c:crossAx val="784111183"/>
        <c:crosses val="autoZero"/>
        <c:crossBetween val="between"/>
      </c:valAx>
      <c:spPr>
        <a:effectLst/>
      </c:spPr>
    </c:plotArea>
    <c:legend>
      <c:legendPos val="r"/>
      <c:layout>
        <c:manualLayout>
          <c:xMode val="edge"/>
          <c:yMode val="edge"/>
          <c:x val="7.6925517052399079E-3"/>
          <c:y val="4.6297824754839914E-2"/>
          <c:w val="0.2096220339677875"/>
          <c:h val="6.173043300645322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3366"/>
              </a:solidFill>
              <a:latin typeface="Oswald" pitchFamily="2" charset="77"/>
              <a:ea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 MT"/>
          <a:ea typeface="Gill Sans MT"/>
          <a:cs typeface="Gill Sans MT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13</xdr:row>
      <xdr:rowOff>12700</xdr:rowOff>
    </xdr:from>
    <xdr:to>
      <xdr:col>5</xdr:col>
      <xdr:colOff>0</xdr:colOff>
      <xdr:row>14</xdr:row>
      <xdr:rowOff>477520</xdr:rowOff>
    </xdr:to>
    <xdr:graphicFrame macro="">
      <xdr:nvGraphicFramePr>
        <xdr:cNvPr id="1025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818A823C-3154-194A-B956-BC7AFA1EC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866140</xdr:colOff>
      <xdr:row>4</xdr:row>
      <xdr:rowOff>136525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104D39-9A92-A647-8D37-4162FABBA04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00" t="40665" r="34400" b="40665"/>
        <a:stretch/>
      </xdr:blipFill>
      <xdr:spPr bwMode="auto">
        <a:xfrm>
          <a:off x="317500" y="203200"/>
          <a:ext cx="3092450" cy="11963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op5Expenses" displayName="Top5Expenses" ref="B17:E23" totalsRowCount="1" headerRowDxfId="65" dataDxfId="64" totalsRowDxfId="63" headerRowCellStyle="Heading 3" totalsRowCellStyle="Percent">
  <tableColumns count="4">
    <tableColumn id="1" xr3:uid="{00000000-0010-0000-0000-000001000000}" name="EXPENSE" totalsRowLabel="Total" dataDxfId="62" totalsRowDxfId="61">
      <calculatedColumnFormula>INDEX('Operating Expenses'!$B$5:$F$24,MATCH('Monthly Budget Summary'!$C18,'Operating Expenses'!$E$5:$E$24,0),1)</calculatedColumnFormula>
    </tableColumn>
    <tableColumn id="2" xr3:uid="{00000000-0010-0000-0000-000002000000}" name="AMOUNT" totalsRowFunction="sum" dataDxfId="60" totalsRowDxfId="59" dataCellStyle="Comma">
      <calculatedColumnFormula>LARGE('Operating Expenses'!$E$5:$E$24,5)</calculatedColumnFormula>
    </tableColumn>
    <tableColumn id="3" xr3:uid="{00000000-0010-0000-0000-000003000000}" name="% OF EXPENSES" totalsRowFunction="sum" dataDxfId="58" totalsRowDxfId="57" dataCellStyle="Percent">
      <calculatedColumnFormula>'Monthly Budget Summary'!$C18/$D$11</calculatedColumnFormula>
    </tableColumn>
    <tableColumn id="4" xr3:uid="{00000000-0010-0000-0000-000004000000}" name="15% REDUCTION" totalsRowFunction="sum" dataDxfId="56" totalsRowDxfId="55" dataCellStyle="Comma">
      <calculatedColumnFormula>'Monthly Budget Summary'!$C18*0.15</calculatedColumnFormula>
    </tableColumn>
  </tableColumns>
  <tableStyleInfo name="Monthly Budget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otals" displayName="Totals" ref="B9:E12" totalsRowCount="1" headerRowDxfId="54" dataDxfId="53" totalsRowDxfId="52">
  <autoFilter ref="B9:E1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BUDGET TOTALS" totalsRowLabel="Balance (Income minus Expenses)" dataDxfId="51" totalsRowDxfId="50"/>
    <tableColumn id="2" xr3:uid="{00000000-0010-0000-0100-000002000000}" name="ESTIMATED" totalsRowFunction="custom" dataDxfId="49" totalsRowDxfId="48" dataCellStyle="Comma">
      <calculatedColumnFormula>'Operating Expenses'!$C$25+'Personnel Expenses'!$C$8</calculatedColumnFormula>
      <totalsRowFormula>C10-C11</totalsRowFormula>
    </tableColumn>
    <tableColumn id="3" xr3:uid="{00000000-0010-0000-0100-000003000000}" name="ACTUAL" totalsRowFunction="custom" dataDxfId="47" totalsRowDxfId="46" dataCellStyle="Comma">
      <calculatedColumnFormula>'Operating Expenses'!$D$25+'Personnel Expenses'!$D$8</calculatedColumnFormula>
      <totalsRowFormula>D10-D11</totalsRowFormula>
    </tableColumn>
    <tableColumn id="4" xr3:uid="{00000000-0010-0000-0100-000004000000}" name="DIFFERENCE" totalsRowFunction="custom" dataDxfId="45" totalsRowDxfId="44" dataCellStyle="Comma">
      <calculatedColumnFormula>'Monthly Budget Summary'!$C10-'Monthly Budget Summary'!$D10</calculatedColumnFormula>
      <totalsRowFormula>D12-C12</totalsRowFormula>
    </tableColumn>
  </tableColumns>
  <tableStyleInfo name="Monthly Budget" showFirstColumn="0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4:F8" totalsRowCount="1" headerRowDxfId="43" dataDxfId="42" totalsRowDxfId="41">
  <autoFilter ref="B4:F7" xr:uid="{00000000-0009-0000-0100-000003000000}"/>
  <tableColumns count="5">
    <tableColumn id="1" xr3:uid="{00000000-0010-0000-0200-000001000000}" name="INCOME" totalsRowLabel="Total Income" dataDxfId="40" totalsRowDxfId="39"/>
    <tableColumn id="2" xr3:uid="{00000000-0010-0000-0200-000002000000}" name="ESTIMATED" totalsRowFunction="sum" dataDxfId="38" totalsRowDxfId="37" dataCellStyle="Comma"/>
    <tableColumn id="3" xr3:uid="{00000000-0010-0000-0200-000003000000}" name="ACTUAL" totalsRowFunction="sum" dataDxfId="36" totalsRowDxfId="35" dataCellStyle="Comma"/>
    <tableColumn id="5" xr3:uid="{00000000-0010-0000-0200-000005000000}" name="TOP 5 AMOUNT" dataDxfId="34" totalsRowDxfId="33" dataCellStyle="Comma">
      <calculatedColumnFormula>Income!$D5+(10^-6)*ROW(Income!$D5)</calculatedColumnFormula>
    </tableColumn>
    <tableColumn id="4" xr3:uid="{00000000-0010-0000-0200-000004000000}" name="DIFFERENCE" totalsRowFunction="sum" dataDxfId="32" totalsRowDxfId="31" dataCellStyle="Comma">
      <calculatedColumnFormula>Income!$D5-Income!$C5</calculatedColumnFormula>
    </tableColumn>
  </tableColumns>
  <tableStyleInfo name="Monthly Budget" showFirstColumn="0" showLastColumn="1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4:F8" totalsRowCount="1" headerRowDxfId="30" dataDxfId="29" totalsRowDxfId="28">
  <autoFilter ref="B4:F7" xr:uid="{00000000-0009-0000-0100-000007000000}"/>
  <tableColumns count="5">
    <tableColumn id="1" xr3:uid="{00000000-0010-0000-0300-000001000000}" name="PERSONNEL EXPENSES" totalsRowLabel="Total Personnel Expenses" dataDxfId="27" totalsRowDxfId="26"/>
    <tableColumn id="2" xr3:uid="{00000000-0010-0000-0300-000002000000}" name="ESTIMATED" totalsRowFunction="sum" dataDxfId="25" totalsRowDxfId="24" dataCellStyle="Comma"/>
    <tableColumn id="3" xr3:uid="{00000000-0010-0000-0300-000003000000}" name="ACTUAL" totalsRowFunction="sum" dataDxfId="23" totalsRowDxfId="22" dataCellStyle="Comma"/>
    <tableColumn id="4" xr3:uid="{00000000-0010-0000-0300-000004000000}" name="TOP 5 AMOUNT" dataDxfId="21" totalsRowDxfId="20" dataCellStyle="Comma">
      <calculatedColumnFormula>'Personnel Expenses'!$D5+(10^-6)*ROW('Personnel Expenses'!$D5)</calculatedColumnFormula>
    </tableColumn>
    <tableColumn id="5" xr3:uid="{00000000-0010-0000-0300-000005000000}" name="DIFFERENCE" totalsRowFunction="sum" dataDxfId="19" totalsRowDxfId="18" dataCellStyle="Comma">
      <calculatedColumnFormula>'Personnel Expenses'!$C5-'Personnel Expenses'!$D5</calculatedColumnFormula>
    </tableColumn>
  </tableColumns>
  <tableStyleInfo name="Monthly Budget" showFirstColumn="0" showLastColumn="1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4:F25" totalsRowCount="1" headerRowDxfId="17" dataDxfId="16" totalsRowDxfId="15">
  <autoFilter ref="B4:F24" xr:uid="{00000000-0009-0000-0100-000009000000}"/>
  <sortState xmlns:xlrd2="http://schemas.microsoft.com/office/spreadsheetml/2017/richdata2" ref="B12:F32">
    <sortCondition ref="B16:B37"/>
  </sortState>
  <tableColumns count="5">
    <tableColumn id="1" xr3:uid="{00000000-0010-0000-0400-000001000000}" name="OPERATING EXPENSES" totalsRowLabel="Total Operating Expenses" dataDxfId="14" totalsRowDxfId="13"/>
    <tableColumn id="2" xr3:uid="{00000000-0010-0000-0400-000002000000}" name="ESTIMATED" totalsRowFunction="sum" dataDxfId="12" totalsRowDxfId="11" dataCellStyle="Comma"/>
    <tableColumn id="3" xr3:uid="{00000000-0010-0000-0400-000003000000}" name="ACTUAL" totalsRowFunction="sum" dataDxfId="10" totalsRowDxfId="9" dataCellStyle="Comma"/>
    <tableColumn id="5" xr3:uid="{00000000-0010-0000-0400-000005000000}" name="TOP 5 AMOUNT" dataDxfId="8" totalsRowDxfId="7" dataCellStyle="Comma">
      <calculatedColumnFormula>'Operating Expenses'!$D5+(10^-6)*ROW('Operating Expenses'!$D5)</calculatedColumnFormula>
    </tableColumn>
    <tableColumn id="4" xr3:uid="{00000000-0010-0000-0400-000004000000}" name="DIFFERENCE" totalsRowFunction="sum" dataDxfId="6" totalsRowDxfId="5" dataCellStyle="Comma">
      <calculatedColumnFormula>'Operating Expenses'!$C5-'Operating Expenses'!$D5</calculatedColumnFormula>
    </tableColumn>
  </tableColumns>
  <tableStyleInfo name="Monthly Budget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M808"/>
  <sheetViews>
    <sheetView showGridLines="0" tabSelected="1" zoomScale="130" zoomScaleNormal="130" workbookViewId="0">
      <selection activeCell="E7" sqref="E7:F7"/>
    </sheetView>
  </sheetViews>
  <sheetFormatPr defaultColWidth="0" defaultRowHeight="16.5" customHeight="1" zeroHeight="1" x14ac:dyDescent="0.5"/>
  <cols>
    <col min="1" max="1" width="4.08984375" customWidth="1"/>
    <col min="2" max="2" width="29.08984375" style="5" customWidth="1"/>
    <col min="3" max="5" width="19" style="5" customWidth="1"/>
    <col min="6" max="6" width="4.08984375" customWidth="1"/>
    <col min="7" max="7" width="4.08984375" hidden="1" customWidth="1"/>
    <col min="8" max="13" width="0" hidden="1" customWidth="1"/>
    <col min="14" max="16384" width="9" hidden="1"/>
  </cols>
  <sheetData>
    <row r="1" spans="2:6" ht="16.5" customHeight="1" x14ac:dyDescent="0.5">
      <c r="B1"/>
      <c r="C1"/>
      <c r="D1"/>
      <c r="E1"/>
    </row>
    <row r="2" spans="2:6" ht="27" customHeight="1" x14ac:dyDescent="0.5">
      <c r="B2"/>
      <c r="C2"/>
      <c r="D2"/>
      <c r="E2" s="12" t="s">
        <v>51</v>
      </c>
    </row>
    <row r="3" spans="2:6" ht="34" customHeight="1" x14ac:dyDescent="0.5">
      <c r="B3"/>
      <c r="C3"/>
      <c r="D3"/>
      <c r="E3" s="12" t="s">
        <v>50</v>
      </c>
    </row>
    <row r="4" spans="2:6" ht="22" customHeight="1" x14ac:dyDescent="0.5">
      <c r="B4"/>
      <c r="C4"/>
      <c r="D4"/>
      <c r="E4" s="25" t="s">
        <v>53</v>
      </c>
    </row>
    <row r="5" spans="2:6" ht="22" customHeight="1" x14ac:dyDescent="0.5">
      <c r="B5" s="16"/>
      <c r="C5" s="16"/>
      <c r="D5" s="16"/>
      <c r="E5" s="17"/>
    </row>
    <row r="6" spans="2:6" ht="31.5" customHeight="1" x14ac:dyDescent="1.1499999999999999">
      <c r="B6" s="14" t="s">
        <v>43</v>
      </c>
      <c r="C6" s="15"/>
      <c r="D6" s="15"/>
      <c r="E6" s="11" t="s">
        <v>52</v>
      </c>
    </row>
    <row r="7" spans="2:6" ht="61" customHeight="1" x14ac:dyDescent="2.5499999999999998">
      <c r="B7" s="52" t="s">
        <v>31</v>
      </c>
      <c r="C7" s="52"/>
      <c r="D7" s="52"/>
      <c r="E7" s="51" t="s">
        <v>49</v>
      </c>
      <c r="F7" s="51"/>
    </row>
    <row r="8" spans="2:6" s="13" customFormat="1" ht="6" customHeight="1" x14ac:dyDescent="0.8"/>
    <row r="9" spans="2:6" s="18" customFormat="1" ht="21.75" customHeight="1" x14ac:dyDescent="0.5">
      <c r="B9" s="26" t="s">
        <v>30</v>
      </c>
      <c r="C9" s="27" t="s">
        <v>19</v>
      </c>
      <c r="D9" s="27" t="s">
        <v>20</v>
      </c>
      <c r="E9" s="27" t="s">
        <v>21</v>
      </c>
    </row>
    <row r="10" spans="2:6" s="13" customFormat="1" ht="22.5" x14ac:dyDescent="0.8">
      <c r="B10" s="13" t="s">
        <v>15</v>
      </c>
      <c r="C10" s="19">
        <f>Income!$C$8</f>
        <v>53300</v>
      </c>
      <c r="D10" s="19">
        <f>Income!$D$8</f>
        <v>57450</v>
      </c>
      <c r="E10" s="33">
        <f>'Monthly Budget Summary'!$D10-'Monthly Budget Summary'!$C10</f>
        <v>4150</v>
      </c>
    </row>
    <row r="11" spans="2:6" s="13" customFormat="1" ht="22.5" x14ac:dyDescent="0.8">
      <c r="B11" s="13" t="s">
        <v>18</v>
      </c>
      <c r="C11" s="19">
        <f>'Operating Expenses'!$C$25+'Personnel Expenses'!$C$8</f>
        <v>54500</v>
      </c>
      <c r="D11" s="19">
        <f>'Operating Expenses'!$D$25+'Personnel Expenses'!$D$8</f>
        <v>49630</v>
      </c>
      <c r="E11" s="34">
        <f>'Monthly Budget Summary'!$C11-'Monthly Budget Summary'!$D11</f>
        <v>4870</v>
      </c>
    </row>
    <row r="12" spans="2:6" s="13" customFormat="1" ht="22.5" x14ac:dyDescent="0.8">
      <c r="B12" s="28" t="s">
        <v>33</v>
      </c>
      <c r="C12" s="29">
        <f>C10-C11</f>
        <v>-1200</v>
      </c>
      <c r="D12" s="29">
        <f>D10-D11</f>
        <v>7820</v>
      </c>
      <c r="E12" s="30">
        <f>D12-C12</f>
        <v>9020</v>
      </c>
    </row>
    <row r="13" spans="2:6" s="13" customFormat="1" ht="10" customHeight="1" x14ac:dyDescent="0.8"/>
    <row r="14" spans="2:6" s="13" customFormat="1" ht="335.5" customHeight="1" x14ac:dyDescent="0.8">
      <c r="B14" s="21" t="s">
        <v>48</v>
      </c>
      <c r="C14" s="22"/>
      <c r="D14" s="22"/>
      <c r="E14" s="22"/>
    </row>
    <row r="15" spans="2:6" s="13" customFormat="1" ht="53" customHeight="1" x14ac:dyDescent="0.8">
      <c r="B15" s="21"/>
      <c r="C15" s="22"/>
      <c r="D15" s="22"/>
      <c r="E15" s="22"/>
    </row>
    <row r="16" spans="2:6" s="13" customFormat="1" ht="16.5" customHeight="1" x14ac:dyDescent="0.8">
      <c r="B16" s="31" t="s">
        <v>26</v>
      </c>
      <c r="C16" s="32"/>
      <c r="D16" s="32"/>
      <c r="E16" s="32"/>
    </row>
    <row r="17" spans="2:5" s="13" customFormat="1" ht="21.75" customHeight="1" x14ac:dyDescent="0.8">
      <c r="B17" s="26" t="s">
        <v>27</v>
      </c>
      <c r="C17" s="27" t="s">
        <v>28</v>
      </c>
      <c r="D17" s="27" t="s">
        <v>29</v>
      </c>
      <c r="E17" s="27" t="s">
        <v>32</v>
      </c>
    </row>
    <row r="18" spans="2:5" s="13" customFormat="1" ht="22.5" x14ac:dyDescent="0.8">
      <c r="B18" s="37" t="str">
        <f>INDEX('Operating Expenses'!$B$5:$F$24,MATCH('Monthly Budget Summary'!$C18,'Operating Expenses'!$E$5:$E$24,0),1)</f>
        <v>Maintenance and repairs</v>
      </c>
      <c r="C18" s="23">
        <f>LARGE('Operating Expenses'!$E$5:$E$24,1)</f>
        <v>4600.0000140000002</v>
      </c>
      <c r="D18" s="24">
        <f>'Monthly Budget Summary'!$C18/$D$11</f>
        <v>9.2685875760628658E-2</v>
      </c>
      <c r="E18" s="23">
        <f>'Monthly Budget Summary'!$C18*0.15</f>
        <v>690.00000209999996</v>
      </c>
    </row>
    <row r="19" spans="2:5" s="13" customFormat="1" ht="22.5" x14ac:dyDescent="0.8">
      <c r="B19" s="37" t="str">
        <f>INDEX('Operating Expenses'!$B$5:$F$24,MATCH('Monthly Budget Summary'!$C19,'Operating Expenses'!$E$5:$E$24,0),1)</f>
        <v>Supplies</v>
      </c>
      <c r="C19" s="23">
        <f>LARGE('Operating Expenses'!$E$5:$E$24,2)</f>
        <v>4500.0000200000004</v>
      </c>
      <c r="D19" s="24">
        <f>'Monthly Budget Summary'!$C19/$D$11</f>
        <v>9.0670965545033261E-2</v>
      </c>
      <c r="E19" s="23">
        <f>'Monthly Budget Summary'!$C19*0.15</f>
        <v>675.00000299999999</v>
      </c>
    </row>
    <row r="20" spans="2:5" s="13" customFormat="1" ht="22.5" x14ac:dyDescent="0.8">
      <c r="B20" s="37" t="str">
        <f>INDEX('Operating Expenses'!$B$5:$F$24,MATCH('Monthly Budget Summary'!$C20,'Operating Expenses'!$E$5:$E$24,0),1)</f>
        <v>Rent or mortgage</v>
      </c>
      <c r="C20" s="23">
        <f>LARGE('Operating Expenses'!$E$5:$E$24,3)</f>
        <v>4500.0000170000003</v>
      </c>
      <c r="D20" s="24">
        <f>'Monthly Budget Summary'!$C20/$D$11</f>
        <v>9.0670965484585947E-2</v>
      </c>
      <c r="E20" s="23">
        <f>'Monthly Budget Summary'!$C20*0.15</f>
        <v>675.00000254999998</v>
      </c>
    </row>
    <row r="21" spans="2:5" s="13" customFormat="1" ht="22.5" x14ac:dyDescent="0.8">
      <c r="B21" s="37" t="str">
        <f>INDEX('Operating Expenses'!$B$5:$F$24,MATCH('Monthly Budget Summary'!$C21,'Operating Expenses'!$E$5:$E$24,0),1)</f>
        <v>Taxes</v>
      </c>
      <c r="C21" s="23">
        <f>LARGE('Operating Expenses'!$E$5:$E$24,4)</f>
        <v>3200.0000209999998</v>
      </c>
      <c r="D21" s="24">
        <f>'Monthly Budget Summary'!$C21/$D$11</f>
        <v>6.4477131190812012E-2</v>
      </c>
      <c r="E21" s="23">
        <f>'Monthly Budget Summary'!$C21*0.15</f>
        <v>480.00000314999994</v>
      </c>
    </row>
    <row r="22" spans="2:5" s="13" customFormat="1" ht="22.5" x14ac:dyDescent="0.8">
      <c r="B22" s="37" t="str">
        <f>INDEX('Operating Expenses'!$B$5:$F$24,MATCH('Monthly Budget Summary'!$C22,'Operating Expenses'!$E$5:$E$24,0),1)</f>
        <v>Advertising</v>
      </c>
      <c r="C22" s="23">
        <f>LARGE('Operating Expenses'!$E$5:$E$24,5)</f>
        <v>2500.0000049999999</v>
      </c>
      <c r="D22" s="24">
        <f>'Monthly Budget Summary'!$C22/$D$11</f>
        <v>5.037275851299617E-2</v>
      </c>
      <c r="E22" s="23">
        <f>'Monthly Budget Summary'!$C22*0.15</f>
        <v>375.00000074999997</v>
      </c>
    </row>
    <row r="23" spans="2:5" s="13" customFormat="1" ht="22.5" x14ac:dyDescent="0.8">
      <c r="B23" s="28" t="s">
        <v>14</v>
      </c>
      <c r="C23" s="35">
        <f>SUBTOTAL(109,C18:C22)</f>
        <v>19300.000077000004</v>
      </c>
      <c r="D23" s="36">
        <f>SUBTOTAL(109,D18:D22)</f>
        <v>0.38887769649405601</v>
      </c>
      <c r="E23" s="35">
        <f>SUBTOTAL(109,E18:E22)</f>
        <v>2895.0000115499997</v>
      </c>
    </row>
    <row r="24" spans="2:5" s="13" customFormat="1" ht="16.5" customHeight="1" x14ac:dyDescent="0.8"/>
    <row r="25" spans="2:5" s="13" customFormat="1" ht="16.5" hidden="1" customHeight="1" x14ac:dyDescent="0.8"/>
    <row r="26" spans="2:5" ht="16.5" hidden="1" customHeight="1" x14ac:dyDescent="0.5">
      <c r="B26"/>
      <c r="C26"/>
      <c r="D26"/>
      <c r="E26"/>
    </row>
    <row r="27" spans="2:5" ht="16.5" hidden="1" customHeight="1" x14ac:dyDescent="0.5">
      <c r="B27"/>
      <c r="C27"/>
      <c r="D27"/>
      <c r="E27"/>
    </row>
    <row r="28" spans="2:5" ht="16.5" hidden="1" customHeight="1" x14ac:dyDescent="0.5">
      <c r="B28"/>
      <c r="C28"/>
      <c r="D28"/>
      <c r="E28"/>
    </row>
    <row r="29" spans="2:5" ht="16.5" hidden="1" customHeight="1" x14ac:dyDescent="0.5">
      <c r="B29"/>
      <c r="C29"/>
      <c r="D29"/>
      <c r="E29"/>
    </row>
    <row r="30" spans="2:5" ht="16.5" hidden="1" customHeight="1" x14ac:dyDescent="0.5">
      <c r="B30"/>
      <c r="C30"/>
      <c r="D30"/>
      <c r="E30"/>
    </row>
    <row r="31" spans="2:5" ht="16.5" hidden="1" customHeight="1" x14ac:dyDescent="0.5">
      <c r="B31"/>
      <c r="C31"/>
      <c r="D31"/>
      <c r="E31"/>
    </row>
    <row r="32" spans="2:5" ht="16.5" hidden="1" customHeight="1" x14ac:dyDescent="0.5">
      <c r="B32"/>
      <c r="C32"/>
      <c r="D32"/>
      <c r="E32"/>
    </row>
    <row r="33" customFormat="1" ht="16.5" hidden="1" customHeight="1" x14ac:dyDescent="0.5"/>
    <row r="34" customFormat="1" ht="16.5" hidden="1" customHeight="1" x14ac:dyDescent="0.5"/>
    <row r="35" customFormat="1" ht="16.5" hidden="1" customHeight="1" x14ac:dyDescent="0.5"/>
    <row r="36" customFormat="1" ht="16.5" hidden="1" customHeight="1" x14ac:dyDescent="0.5"/>
    <row r="37" customFormat="1" ht="16.5" hidden="1" customHeight="1" x14ac:dyDescent="0.5"/>
    <row r="38" customFormat="1" ht="16.5" hidden="1" customHeight="1" x14ac:dyDescent="0.5"/>
    <row r="39" customFormat="1" ht="16.5" hidden="1" customHeight="1" x14ac:dyDescent="0.5"/>
    <row r="40" customFormat="1" ht="16.5" hidden="1" customHeight="1" x14ac:dyDescent="0.5"/>
    <row r="41" customFormat="1" ht="16.5" hidden="1" customHeight="1" x14ac:dyDescent="0.5"/>
    <row r="42" customFormat="1" ht="16.5" hidden="1" customHeight="1" x14ac:dyDescent="0.5"/>
    <row r="43" customFormat="1" ht="16.5" hidden="1" customHeight="1" x14ac:dyDescent="0.5"/>
    <row r="44" customFormat="1" ht="16.5" hidden="1" customHeight="1" x14ac:dyDescent="0.5"/>
    <row r="45" customFormat="1" ht="16.5" hidden="1" customHeight="1" x14ac:dyDescent="0.5"/>
    <row r="46" customFormat="1" ht="16.5" hidden="1" customHeight="1" x14ac:dyDescent="0.5"/>
    <row r="47" customFormat="1" ht="16.5" hidden="1" customHeight="1" x14ac:dyDescent="0.5"/>
    <row r="48" customFormat="1" ht="16.5" hidden="1" customHeight="1" x14ac:dyDescent="0.5"/>
    <row r="49" customFormat="1" ht="16.5" hidden="1" customHeight="1" x14ac:dyDescent="0.5"/>
    <row r="50" customFormat="1" ht="16.5" hidden="1" customHeight="1" x14ac:dyDescent="0.5"/>
    <row r="51" customFormat="1" ht="16.5" hidden="1" customHeight="1" x14ac:dyDescent="0.5"/>
    <row r="52" customFormat="1" ht="16.5" hidden="1" customHeight="1" x14ac:dyDescent="0.5"/>
    <row r="53" customFormat="1" ht="16.5" hidden="1" customHeight="1" x14ac:dyDescent="0.5"/>
    <row r="54" customFormat="1" ht="16.5" hidden="1" customHeight="1" x14ac:dyDescent="0.5"/>
    <row r="55" customFormat="1" ht="16.5" hidden="1" customHeight="1" x14ac:dyDescent="0.5"/>
    <row r="56" customFormat="1" ht="16.5" hidden="1" customHeight="1" x14ac:dyDescent="0.5"/>
    <row r="57" customFormat="1" ht="16.5" hidden="1" customHeight="1" x14ac:dyDescent="0.5"/>
    <row r="58" customFormat="1" ht="16.5" hidden="1" customHeight="1" x14ac:dyDescent="0.5"/>
    <row r="59" customFormat="1" ht="16.5" hidden="1" customHeight="1" x14ac:dyDescent="0.5"/>
    <row r="60" customFormat="1" ht="16.5" hidden="1" customHeight="1" x14ac:dyDescent="0.5"/>
    <row r="61" customFormat="1" ht="16.5" hidden="1" customHeight="1" x14ac:dyDescent="0.5"/>
    <row r="62" customFormat="1" ht="16.5" hidden="1" customHeight="1" x14ac:dyDescent="0.5"/>
    <row r="63" customFormat="1" ht="16.5" hidden="1" customHeight="1" x14ac:dyDescent="0.5"/>
    <row r="64" customFormat="1" ht="16.5" hidden="1" customHeight="1" x14ac:dyDescent="0.5"/>
    <row r="65" customFormat="1" ht="16.5" hidden="1" customHeight="1" x14ac:dyDescent="0.5"/>
    <row r="66" customFormat="1" ht="16.5" hidden="1" customHeight="1" x14ac:dyDescent="0.5"/>
    <row r="67" customFormat="1" ht="16.5" hidden="1" customHeight="1" x14ac:dyDescent="0.5"/>
    <row r="68" customFormat="1" ht="16.5" hidden="1" customHeight="1" x14ac:dyDescent="0.5"/>
    <row r="69" customFormat="1" ht="16.5" hidden="1" customHeight="1" x14ac:dyDescent="0.5"/>
    <row r="70" customFormat="1" ht="16.5" hidden="1" customHeight="1" x14ac:dyDescent="0.5"/>
    <row r="71" customFormat="1" ht="16.5" hidden="1" customHeight="1" x14ac:dyDescent="0.5"/>
    <row r="72" customFormat="1" ht="16.5" hidden="1" customHeight="1" x14ac:dyDescent="0.5"/>
    <row r="73" customFormat="1" ht="16.5" hidden="1" customHeight="1" x14ac:dyDescent="0.5"/>
    <row r="74" customFormat="1" ht="16.5" hidden="1" customHeight="1" x14ac:dyDescent="0.5"/>
    <row r="75" customFormat="1" ht="16.5" hidden="1" customHeight="1" x14ac:dyDescent="0.5"/>
    <row r="76" customFormat="1" ht="16.5" hidden="1" customHeight="1" x14ac:dyDescent="0.5"/>
    <row r="77" customFormat="1" ht="16.5" hidden="1" customHeight="1" x14ac:dyDescent="0.5"/>
    <row r="78" customFormat="1" ht="16.5" hidden="1" customHeight="1" x14ac:dyDescent="0.5"/>
    <row r="79" customFormat="1" ht="16.5" hidden="1" customHeight="1" x14ac:dyDescent="0.5"/>
    <row r="80" customFormat="1" ht="16.5" hidden="1" customHeight="1" x14ac:dyDescent="0.5"/>
    <row r="81" customFormat="1" ht="16.5" hidden="1" customHeight="1" x14ac:dyDescent="0.5"/>
    <row r="82" customFormat="1" ht="16.5" hidden="1" customHeight="1" x14ac:dyDescent="0.5"/>
    <row r="83" customFormat="1" ht="16.5" hidden="1" customHeight="1" x14ac:dyDescent="0.5"/>
    <row r="84" customFormat="1" ht="16.5" hidden="1" customHeight="1" x14ac:dyDescent="0.5"/>
    <row r="85" customFormat="1" ht="16.5" hidden="1" customHeight="1" x14ac:dyDescent="0.5"/>
    <row r="86" customFormat="1" ht="16.5" hidden="1" customHeight="1" x14ac:dyDescent="0.5"/>
    <row r="87" customFormat="1" ht="16.5" hidden="1" customHeight="1" x14ac:dyDescent="0.5"/>
    <row r="88" customFormat="1" ht="16.5" hidden="1" customHeight="1" x14ac:dyDescent="0.5"/>
    <row r="89" customFormat="1" ht="16.5" hidden="1" customHeight="1" x14ac:dyDescent="0.5"/>
    <row r="90" customFormat="1" ht="16.5" hidden="1" customHeight="1" x14ac:dyDescent="0.5"/>
    <row r="91" customFormat="1" ht="16.5" hidden="1" customHeight="1" x14ac:dyDescent="0.5"/>
    <row r="92" customFormat="1" ht="16.5" hidden="1" customHeight="1" x14ac:dyDescent="0.5"/>
    <row r="93" customFormat="1" ht="16.5" hidden="1" customHeight="1" x14ac:dyDescent="0.5"/>
    <row r="94" customFormat="1" ht="16.5" hidden="1" customHeight="1" x14ac:dyDescent="0.5"/>
    <row r="95" customFormat="1" ht="16.5" hidden="1" customHeight="1" x14ac:dyDescent="0.5"/>
    <row r="96" customFormat="1" ht="16.5" hidden="1" customHeight="1" x14ac:dyDescent="0.5"/>
    <row r="97" customFormat="1" ht="16.5" hidden="1" customHeight="1" x14ac:dyDescent="0.5"/>
    <row r="98" customFormat="1" ht="16.5" hidden="1" customHeight="1" x14ac:dyDescent="0.5"/>
    <row r="99" customFormat="1" ht="16.5" hidden="1" customHeight="1" x14ac:dyDescent="0.5"/>
    <row r="100" customFormat="1" ht="16.5" hidden="1" customHeight="1" x14ac:dyDescent="0.5"/>
    <row r="101" customFormat="1" ht="16.5" hidden="1" customHeight="1" x14ac:dyDescent="0.5"/>
    <row r="102" customFormat="1" ht="16.5" hidden="1" customHeight="1" x14ac:dyDescent="0.5"/>
    <row r="103" customFormat="1" ht="16.5" hidden="1" customHeight="1" x14ac:dyDescent="0.5"/>
    <row r="104" customFormat="1" ht="16.5" hidden="1" customHeight="1" x14ac:dyDescent="0.5"/>
    <row r="105" customFormat="1" ht="16.5" hidden="1" customHeight="1" x14ac:dyDescent="0.5"/>
    <row r="106" customFormat="1" ht="16.5" hidden="1" customHeight="1" x14ac:dyDescent="0.5"/>
    <row r="107" customFormat="1" ht="16.5" hidden="1" customHeight="1" x14ac:dyDescent="0.5"/>
    <row r="108" customFormat="1" ht="16.5" hidden="1" customHeight="1" x14ac:dyDescent="0.5"/>
    <row r="109" customFormat="1" ht="16.5" hidden="1" customHeight="1" x14ac:dyDescent="0.5"/>
    <row r="110" customFormat="1" ht="16.5" hidden="1" customHeight="1" x14ac:dyDescent="0.5"/>
    <row r="111" customFormat="1" ht="16.5" hidden="1" customHeight="1" x14ac:dyDescent="0.5"/>
    <row r="112" customFormat="1" ht="16.5" hidden="1" customHeight="1" x14ac:dyDescent="0.5"/>
    <row r="113" customFormat="1" ht="16.5" hidden="1" customHeight="1" x14ac:dyDescent="0.5"/>
    <row r="114" customFormat="1" ht="16.5" hidden="1" customHeight="1" x14ac:dyDescent="0.5"/>
    <row r="115" customFormat="1" ht="16.5" hidden="1" customHeight="1" x14ac:dyDescent="0.5"/>
    <row r="116" customFormat="1" ht="16.5" hidden="1" customHeight="1" x14ac:dyDescent="0.5"/>
    <row r="117" customFormat="1" ht="16.5" hidden="1" customHeight="1" x14ac:dyDescent="0.5"/>
    <row r="118" customFormat="1" ht="16.5" hidden="1" customHeight="1" x14ac:dyDescent="0.5"/>
    <row r="119" customFormat="1" ht="16.5" hidden="1" customHeight="1" x14ac:dyDescent="0.5"/>
    <row r="120" customFormat="1" ht="16.5" hidden="1" customHeight="1" x14ac:dyDescent="0.5"/>
    <row r="121" customFormat="1" ht="16.5" hidden="1" customHeight="1" x14ac:dyDescent="0.5"/>
    <row r="122" customFormat="1" ht="16.5" hidden="1" customHeight="1" x14ac:dyDescent="0.5"/>
    <row r="123" customFormat="1" ht="16.5" hidden="1" customHeight="1" x14ac:dyDescent="0.5"/>
    <row r="124" customFormat="1" ht="16.5" hidden="1" customHeight="1" x14ac:dyDescent="0.5"/>
    <row r="125" customFormat="1" ht="16.5" hidden="1" customHeight="1" x14ac:dyDescent="0.5"/>
    <row r="126" customFormat="1" ht="16.5" hidden="1" customHeight="1" x14ac:dyDescent="0.5"/>
    <row r="127" customFormat="1" ht="16.5" hidden="1" customHeight="1" x14ac:dyDescent="0.5"/>
    <row r="128" customFormat="1" ht="16.5" hidden="1" customHeight="1" x14ac:dyDescent="0.5"/>
    <row r="129" customFormat="1" ht="16.5" hidden="1" customHeight="1" x14ac:dyDescent="0.5"/>
    <row r="130" customFormat="1" ht="16.5" hidden="1" customHeight="1" x14ac:dyDescent="0.5"/>
    <row r="131" customFormat="1" ht="16.5" hidden="1" customHeight="1" x14ac:dyDescent="0.5"/>
    <row r="132" customFormat="1" ht="16.5" hidden="1" customHeight="1" x14ac:dyDescent="0.5"/>
    <row r="133" customFormat="1" ht="16.5" hidden="1" customHeight="1" x14ac:dyDescent="0.5"/>
    <row r="134" customFormat="1" ht="16.5" hidden="1" customHeight="1" x14ac:dyDescent="0.5"/>
    <row r="135" customFormat="1" ht="16.5" hidden="1" customHeight="1" x14ac:dyDescent="0.5"/>
    <row r="136" customFormat="1" ht="16.5" hidden="1" customHeight="1" x14ac:dyDescent="0.5"/>
    <row r="137" customFormat="1" ht="16.5" hidden="1" customHeight="1" x14ac:dyDescent="0.5"/>
    <row r="138" customFormat="1" ht="16.5" hidden="1" customHeight="1" x14ac:dyDescent="0.5"/>
    <row r="139" customFormat="1" ht="16.5" hidden="1" customHeight="1" x14ac:dyDescent="0.5"/>
    <row r="140" customFormat="1" ht="16.5" hidden="1" customHeight="1" x14ac:dyDescent="0.5"/>
    <row r="141" customFormat="1" ht="16.5" hidden="1" customHeight="1" x14ac:dyDescent="0.5"/>
    <row r="142" customFormat="1" ht="16.5" hidden="1" customHeight="1" x14ac:dyDescent="0.5"/>
    <row r="143" customFormat="1" ht="16.5" hidden="1" customHeight="1" x14ac:dyDescent="0.5"/>
    <row r="144" customFormat="1" ht="16.5" hidden="1" customHeight="1" x14ac:dyDescent="0.5"/>
    <row r="145" customFormat="1" ht="16.5" hidden="1" customHeight="1" x14ac:dyDescent="0.5"/>
    <row r="146" customFormat="1" ht="16.5" hidden="1" customHeight="1" x14ac:dyDescent="0.5"/>
    <row r="147" customFormat="1" ht="16.5" hidden="1" customHeight="1" x14ac:dyDescent="0.5"/>
    <row r="148" customFormat="1" ht="16.5" hidden="1" customHeight="1" x14ac:dyDescent="0.5"/>
    <row r="149" customFormat="1" ht="16.5" hidden="1" customHeight="1" x14ac:dyDescent="0.5"/>
    <row r="150" customFormat="1" ht="16.5" hidden="1" customHeight="1" x14ac:dyDescent="0.5"/>
    <row r="151" customFormat="1" ht="16.5" hidden="1" customHeight="1" x14ac:dyDescent="0.5"/>
    <row r="152" customFormat="1" ht="16.5" hidden="1" customHeight="1" x14ac:dyDescent="0.5"/>
    <row r="153" customFormat="1" ht="16.5" hidden="1" customHeight="1" x14ac:dyDescent="0.5"/>
    <row r="154" customFormat="1" ht="16.5" hidden="1" customHeight="1" x14ac:dyDescent="0.5"/>
    <row r="155" customFormat="1" ht="16.5" hidden="1" customHeight="1" x14ac:dyDescent="0.5"/>
    <row r="156" customFormat="1" ht="16.5" hidden="1" customHeight="1" x14ac:dyDescent="0.5"/>
    <row r="157" customFormat="1" ht="16.5" hidden="1" customHeight="1" x14ac:dyDescent="0.5"/>
    <row r="158" customFormat="1" ht="16.5" hidden="1" customHeight="1" x14ac:dyDescent="0.5"/>
    <row r="159" customFormat="1" ht="16.5" hidden="1" customHeight="1" x14ac:dyDescent="0.5"/>
    <row r="160" customFormat="1" ht="16.5" hidden="1" customHeight="1" x14ac:dyDescent="0.5"/>
    <row r="161" customFormat="1" ht="16.5" hidden="1" customHeight="1" x14ac:dyDescent="0.5"/>
    <row r="162" customFormat="1" ht="16.5" hidden="1" customHeight="1" x14ac:dyDescent="0.5"/>
    <row r="163" customFormat="1" ht="16.5" hidden="1" customHeight="1" x14ac:dyDescent="0.5"/>
    <row r="164" customFormat="1" ht="16.5" hidden="1" customHeight="1" x14ac:dyDescent="0.5"/>
    <row r="165" customFormat="1" ht="16.5" hidden="1" customHeight="1" x14ac:dyDescent="0.5"/>
    <row r="166" customFormat="1" ht="16.5" hidden="1" customHeight="1" x14ac:dyDescent="0.5"/>
    <row r="167" customFormat="1" ht="16.5" hidden="1" customHeight="1" x14ac:dyDescent="0.5"/>
    <row r="168" customFormat="1" ht="16.5" hidden="1" customHeight="1" x14ac:dyDescent="0.5"/>
    <row r="169" customFormat="1" ht="16.5" hidden="1" customHeight="1" x14ac:dyDescent="0.5"/>
    <row r="170" customFormat="1" ht="16.5" hidden="1" customHeight="1" x14ac:dyDescent="0.5"/>
    <row r="171" customFormat="1" ht="16.5" hidden="1" customHeight="1" x14ac:dyDescent="0.5"/>
    <row r="172" customFormat="1" ht="16.5" hidden="1" customHeight="1" x14ac:dyDescent="0.5"/>
    <row r="173" customFormat="1" ht="16.5" hidden="1" customHeight="1" x14ac:dyDescent="0.5"/>
    <row r="174" customFormat="1" ht="16.5" hidden="1" customHeight="1" x14ac:dyDescent="0.5"/>
    <row r="175" customFormat="1" ht="16.5" hidden="1" customHeight="1" x14ac:dyDescent="0.5"/>
    <row r="176" customFormat="1" ht="16.5" hidden="1" customHeight="1" x14ac:dyDescent="0.5"/>
    <row r="177" customFormat="1" ht="16.5" hidden="1" customHeight="1" x14ac:dyDescent="0.5"/>
    <row r="178" customFormat="1" ht="16.5" hidden="1" customHeight="1" x14ac:dyDescent="0.5"/>
    <row r="179" customFormat="1" ht="16.5" hidden="1" customHeight="1" x14ac:dyDescent="0.5"/>
    <row r="180" customFormat="1" ht="16.5" hidden="1" customHeight="1" x14ac:dyDescent="0.5"/>
    <row r="181" customFormat="1" ht="16.5" hidden="1" customHeight="1" x14ac:dyDescent="0.5"/>
    <row r="182" customFormat="1" ht="16.5" hidden="1" customHeight="1" x14ac:dyDescent="0.5"/>
    <row r="183" customFormat="1" ht="16.5" hidden="1" customHeight="1" x14ac:dyDescent="0.5"/>
    <row r="184" customFormat="1" ht="16.5" hidden="1" customHeight="1" x14ac:dyDescent="0.5"/>
    <row r="185" customFormat="1" ht="16.5" hidden="1" customHeight="1" x14ac:dyDescent="0.5"/>
    <row r="186" customFormat="1" ht="16.5" hidden="1" customHeight="1" x14ac:dyDescent="0.5"/>
    <row r="187" customFormat="1" ht="16.5" hidden="1" customHeight="1" x14ac:dyDescent="0.5"/>
    <row r="188" customFormat="1" ht="16.5" hidden="1" customHeight="1" x14ac:dyDescent="0.5"/>
    <row r="189" customFormat="1" ht="16.5" hidden="1" customHeight="1" x14ac:dyDescent="0.5"/>
    <row r="190" customFormat="1" ht="16.5" hidden="1" customHeight="1" x14ac:dyDescent="0.5"/>
    <row r="191" customFormat="1" ht="16.5" hidden="1" customHeight="1" x14ac:dyDescent="0.5"/>
    <row r="192" customFormat="1" ht="16.5" hidden="1" customHeight="1" x14ac:dyDescent="0.5"/>
    <row r="193" customFormat="1" ht="16.5" hidden="1" customHeight="1" x14ac:dyDescent="0.5"/>
    <row r="194" customFormat="1" ht="16.5" hidden="1" customHeight="1" x14ac:dyDescent="0.5"/>
    <row r="195" customFormat="1" ht="16.5" hidden="1" customHeight="1" x14ac:dyDescent="0.5"/>
    <row r="196" customFormat="1" ht="16.5" hidden="1" customHeight="1" x14ac:dyDescent="0.5"/>
    <row r="197" customFormat="1" ht="16.5" hidden="1" customHeight="1" x14ac:dyDescent="0.5"/>
    <row r="198" customFormat="1" ht="16.5" hidden="1" customHeight="1" x14ac:dyDescent="0.5"/>
    <row r="199" customFormat="1" ht="16.5" hidden="1" customHeight="1" x14ac:dyDescent="0.5"/>
    <row r="200" customFormat="1" ht="16.5" hidden="1" customHeight="1" x14ac:dyDescent="0.5"/>
    <row r="201" customFormat="1" ht="16.5" hidden="1" customHeight="1" x14ac:dyDescent="0.5"/>
    <row r="202" customFormat="1" ht="16.5" hidden="1" customHeight="1" x14ac:dyDescent="0.5"/>
    <row r="203" customFormat="1" ht="16.5" hidden="1" customHeight="1" x14ac:dyDescent="0.5"/>
    <row r="204" customFormat="1" ht="16.5" hidden="1" customHeight="1" x14ac:dyDescent="0.5"/>
    <row r="205" customFormat="1" ht="16.5" hidden="1" customHeight="1" x14ac:dyDescent="0.5"/>
    <row r="206" customFormat="1" ht="16.5" hidden="1" customHeight="1" x14ac:dyDescent="0.5"/>
    <row r="207" customFormat="1" ht="16.5" hidden="1" customHeight="1" x14ac:dyDescent="0.5"/>
    <row r="208" customFormat="1" ht="16.5" hidden="1" customHeight="1" x14ac:dyDescent="0.5"/>
    <row r="209" customFormat="1" ht="16.5" hidden="1" customHeight="1" x14ac:dyDescent="0.5"/>
    <row r="210" customFormat="1" ht="16.5" hidden="1" customHeight="1" x14ac:dyDescent="0.5"/>
    <row r="211" customFormat="1" ht="16.5" hidden="1" customHeight="1" x14ac:dyDescent="0.5"/>
    <row r="212" customFormat="1" ht="16.5" hidden="1" customHeight="1" x14ac:dyDescent="0.5"/>
    <row r="213" customFormat="1" ht="16.5" hidden="1" customHeight="1" x14ac:dyDescent="0.5"/>
    <row r="214" customFormat="1" ht="16.5" hidden="1" customHeight="1" x14ac:dyDescent="0.5"/>
    <row r="215" customFormat="1" ht="16.5" hidden="1" customHeight="1" x14ac:dyDescent="0.5"/>
    <row r="216" customFormat="1" ht="16.5" hidden="1" customHeight="1" x14ac:dyDescent="0.5"/>
    <row r="217" customFormat="1" ht="16.5" hidden="1" customHeight="1" x14ac:dyDescent="0.5"/>
    <row r="218" customFormat="1" ht="16.5" hidden="1" customHeight="1" x14ac:dyDescent="0.5"/>
    <row r="219" customFormat="1" ht="16.5" hidden="1" customHeight="1" x14ac:dyDescent="0.5"/>
    <row r="220" customFormat="1" ht="16.5" hidden="1" customHeight="1" x14ac:dyDescent="0.5"/>
    <row r="221" customFormat="1" ht="16.5" hidden="1" customHeight="1" x14ac:dyDescent="0.5"/>
    <row r="222" customFormat="1" ht="16.5" hidden="1" customHeight="1" x14ac:dyDescent="0.5"/>
    <row r="223" customFormat="1" ht="16.5" hidden="1" customHeight="1" x14ac:dyDescent="0.5"/>
    <row r="224" customFormat="1" ht="16.5" hidden="1" customHeight="1" x14ac:dyDescent="0.5"/>
    <row r="225" customFormat="1" ht="16.5" hidden="1" customHeight="1" x14ac:dyDescent="0.5"/>
    <row r="226" customFormat="1" ht="16.5" hidden="1" customHeight="1" x14ac:dyDescent="0.5"/>
    <row r="227" customFormat="1" ht="16.5" hidden="1" customHeight="1" x14ac:dyDescent="0.5"/>
    <row r="228" customFormat="1" ht="16.5" hidden="1" customHeight="1" x14ac:dyDescent="0.5"/>
    <row r="229" customFormat="1" ht="16.5" hidden="1" customHeight="1" x14ac:dyDescent="0.5"/>
    <row r="230" customFormat="1" ht="16.5" hidden="1" customHeight="1" x14ac:dyDescent="0.5"/>
    <row r="231" customFormat="1" ht="16.5" hidden="1" customHeight="1" x14ac:dyDescent="0.5"/>
    <row r="232" customFormat="1" ht="16.5" hidden="1" customHeight="1" x14ac:dyDescent="0.5"/>
    <row r="233" customFormat="1" ht="16.5" hidden="1" customHeight="1" x14ac:dyDescent="0.5"/>
    <row r="234" customFormat="1" ht="16.5" hidden="1" customHeight="1" x14ac:dyDescent="0.5"/>
    <row r="235" customFormat="1" ht="16.5" hidden="1" customHeight="1" x14ac:dyDescent="0.5"/>
    <row r="236" customFormat="1" ht="16.5" hidden="1" customHeight="1" x14ac:dyDescent="0.5"/>
    <row r="237" customFormat="1" ht="16.5" hidden="1" customHeight="1" x14ac:dyDescent="0.5"/>
    <row r="238" customFormat="1" ht="16.5" hidden="1" customHeight="1" x14ac:dyDescent="0.5"/>
    <row r="239" customFormat="1" ht="16.5" hidden="1" customHeight="1" x14ac:dyDescent="0.5"/>
    <row r="240" customFormat="1" ht="16.5" hidden="1" customHeight="1" x14ac:dyDescent="0.5"/>
    <row r="241" customFormat="1" ht="16.5" hidden="1" customHeight="1" x14ac:dyDescent="0.5"/>
    <row r="242" customFormat="1" ht="16.5" hidden="1" customHeight="1" x14ac:dyDescent="0.5"/>
    <row r="243" customFormat="1" ht="16.5" hidden="1" customHeight="1" x14ac:dyDescent="0.5"/>
    <row r="244" customFormat="1" ht="16.5" hidden="1" customHeight="1" x14ac:dyDescent="0.5"/>
    <row r="245" customFormat="1" ht="16.5" hidden="1" customHeight="1" x14ac:dyDescent="0.5"/>
    <row r="246" customFormat="1" ht="16.5" hidden="1" customHeight="1" x14ac:dyDescent="0.5"/>
    <row r="247" customFormat="1" ht="16.5" hidden="1" customHeight="1" x14ac:dyDescent="0.5"/>
    <row r="248" customFormat="1" ht="16.5" hidden="1" customHeight="1" x14ac:dyDescent="0.5"/>
    <row r="249" customFormat="1" ht="16.5" hidden="1" customHeight="1" x14ac:dyDescent="0.5"/>
    <row r="250" customFormat="1" ht="16.5" hidden="1" customHeight="1" x14ac:dyDescent="0.5"/>
    <row r="251" customFormat="1" ht="16.5" hidden="1" customHeight="1" x14ac:dyDescent="0.5"/>
    <row r="252" customFormat="1" ht="16.5" hidden="1" customHeight="1" x14ac:dyDescent="0.5"/>
    <row r="253" customFormat="1" ht="16.5" hidden="1" customHeight="1" x14ac:dyDescent="0.5"/>
    <row r="254" customFormat="1" ht="16.5" hidden="1" customHeight="1" x14ac:dyDescent="0.5"/>
    <row r="255" customFormat="1" ht="16.5" hidden="1" customHeight="1" x14ac:dyDescent="0.5"/>
    <row r="256" customFormat="1" ht="16.5" hidden="1" customHeight="1" x14ac:dyDescent="0.5"/>
    <row r="257" customFormat="1" ht="16.5" hidden="1" customHeight="1" x14ac:dyDescent="0.5"/>
    <row r="258" customFormat="1" ht="16.5" hidden="1" customHeight="1" x14ac:dyDescent="0.5"/>
    <row r="259" customFormat="1" ht="16.5" hidden="1" customHeight="1" x14ac:dyDescent="0.5"/>
    <row r="260" customFormat="1" ht="16.5" hidden="1" customHeight="1" x14ac:dyDescent="0.5"/>
    <row r="261" customFormat="1" ht="16.5" hidden="1" customHeight="1" x14ac:dyDescent="0.5"/>
    <row r="262" customFormat="1" ht="16.5" hidden="1" customHeight="1" x14ac:dyDescent="0.5"/>
    <row r="263" customFormat="1" ht="16.5" hidden="1" customHeight="1" x14ac:dyDescent="0.5"/>
    <row r="264" customFormat="1" ht="16.5" hidden="1" customHeight="1" x14ac:dyDescent="0.5"/>
    <row r="265" customFormat="1" ht="16.5" hidden="1" customHeight="1" x14ac:dyDescent="0.5"/>
    <row r="266" customFormat="1" ht="16.5" hidden="1" customHeight="1" x14ac:dyDescent="0.5"/>
    <row r="267" customFormat="1" ht="16.5" hidden="1" customHeight="1" x14ac:dyDescent="0.5"/>
    <row r="268" customFormat="1" ht="16.5" hidden="1" customHeight="1" x14ac:dyDescent="0.5"/>
    <row r="269" customFormat="1" ht="16.5" hidden="1" customHeight="1" x14ac:dyDescent="0.5"/>
    <row r="270" customFormat="1" ht="16.5" hidden="1" customHeight="1" x14ac:dyDescent="0.5"/>
    <row r="271" customFormat="1" ht="16.5" hidden="1" customHeight="1" x14ac:dyDescent="0.5"/>
    <row r="272" customFormat="1" ht="16.5" hidden="1" customHeight="1" x14ac:dyDescent="0.5"/>
    <row r="273" customFormat="1" ht="16.5" hidden="1" customHeight="1" x14ac:dyDescent="0.5"/>
    <row r="274" customFormat="1" ht="16.5" hidden="1" customHeight="1" x14ac:dyDescent="0.5"/>
    <row r="275" customFormat="1" ht="16.5" hidden="1" customHeight="1" x14ac:dyDescent="0.5"/>
    <row r="276" customFormat="1" ht="16.5" hidden="1" customHeight="1" x14ac:dyDescent="0.5"/>
    <row r="277" customFormat="1" ht="16.5" hidden="1" customHeight="1" x14ac:dyDescent="0.5"/>
    <row r="278" customFormat="1" ht="16.5" hidden="1" customHeight="1" x14ac:dyDescent="0.5"/>
    <row r="279" customFormat="1" ht="16.5" hidden="1" customHeight="1" x14ac:dyDescent="0.5"/>
    <row r="280" customFormat="1" ht="16.5" hidden="1" customHeight="1" x14ac:dyDescent="0.5"/>
    <row r="281" customFormat="1" ht="16.5" hidden="1" customHeight="1" x14ac:dyDescent="0.5"/>
    <row r="282" customFormat="1" ht="16.5" hidden="1" customHeight="1" x14ac:dyDescent="0.5"/>
    <row r="283" customFormat="1" ht="16.5" hidden="1" customHeight="1" x14ac:dyDescent="0.5"/>
    <row r="284" customFormat="1" ht="16.5" hidden="1" customHeight="1" x14ac:dyDescent="0.5"/>
    <row r="285" customFormat="1" ht="16.5" hidden="1" customHeight="1" x14ac:dyDescent="0.5"/>
    <row r="286" customFormat="1" ht="16.5" hidden="1" customHeight="1" x14ac:dyDescent="0.5"/>
    <row r="287" customFormat="1" ht="16.5" hidden="1" customHeight="1" x14ac:dyDescent="0.5"/>
    <row r="288" customFormat="1" ht="16.5" hidden="1" customHeight="1" x14ac:dyDescent="0.5"/>
    <row r="289" customFormat="1" ht="16.5" hidden="1" customHeight="1" x14ac:dyDescent="0.5"/>
    <row r="290" customFormat="1" ht="16.5" hidden="1" customHeight="1" x14ac:dyDescent="0.5"/>
    <row r="291" customFormat="1" ht="16.5" hidden="1" customHeight="1" x14ac:dyDescent="0.5"/>
    <row r="292" customFormat="1" ht="16.5" hidden="1" customHeight="1" x14ac:dyDescent="0.5"/>
    <row r="293" customFormat="1" ht="16.5" hidden="1" customHeight="1" x14ac:dyDescent="0.5"/>
    <row r="294" customFormat="1" ht="16.5" hidden="1" customHeight="1" x14ac:dyDescent="0.5"/>
    <row r="295" customFormat="1" ht="16.5" hidden="1" customHeight="1" x14ac:dyDescent="0.5"/>
    <row r="296" customFormat="1" ht="16.5" hidden="1" customHeight="1" x14ac:dyDescent="0.5"/>
    <row r="297" customFormat="1" ht="16.5" hidden="1" customHeight="1" x14ac:dyDescent="0.5"/>
    <row r="298" customFormat="1" ht="16.5" hidden="1" customHeight="1" x14ac:dyDescent="0.5"/>
    <row r="299" customFormat="1" ht="16.5" hidden="1" customHeight="1" x14ac:dyDescent="0.5"/>
    <row r="300" customFormat="1" ht="16.5" hidden="1" customHeight="1" x14ac:dyDescent="0.5"/>
    <row r="301" customFormat="1" ht="16.5" hidden="1" customHeight="1" x14ac:dyDescent="0.5"/>
    <row r="302" customFormat="1" ht="16.5" hidden="1" customHeight="1" x14ac:dyDescent="0.5"/>
    <row r="303" customFormat="1" ht="16.5" hidden="1" customHeight="1" x14ac:dyDescent="0.5"/>
    <row r="304" customFormat="1" ht="16.5" hidden="1" customHeight="1" x14ac:dyDescent="0.5"/>
    <row r="305" customFormat="1" ht="16.5" hidden="1" customHeight="1" x14ac:dyDescent="0.5"/>
    <row r="306" customFormat="1" ht="16.5" hidden="1" customHeight="1" x14ac:dyDescent="0.5"/>
    <row r="307" customFormat="1" ht="16.5" hidden="1" customHeight="1" x14ac:dyDescent="0.5"/>
    <row r="308" customFormat="1" ht="16.5" hidden="1" customHeight="1" x14ac:dyDescent="0.5"/>
    <row r="309" customFormat="1" ht="16.5" hidden="1" customHeight="1" x14ac:dyDescent="0.5"/>
    <row r="310" customFormat="1" ht="16.5" hidden="1" customHeight="1" x14ac:dyDescent="0.5"/>
    <row r="311" customFormat="1" ht="16.5" hidden="1" customHeight="1" x14ac:dyDescent="0.5"/>
    <row r="312" customFormat="1" ht="16.5" hidden="1" customHeight="1" x14ac:dyDescent="0.5"/>
    <row r="313" customFormat="1" ht="16.5" hidden="1" customHeight="1" x14ac:dyDescent="0.5"/>
    <row r="314" customFormat="1" ht="16.5" hidden="1" customHeight="1" x14ac:dyDescent="0.5"/>
    <row r="315" customFormat="1" ht="16.5" hidden="1" customHeight="1" x14ac:dyDescent="0.5"/>
    <row r="316" customFormat="1" ht="16.5" hidden="1" customHeight="1" x14ac:dyDescent="0.5"/>
    <row r="317" customFormat="1" ht="16.5" hidden="1" customHeight="1" x14ac:dyDescent="0.5"/>
    <row r="318" customFormat="1" ht="16.5" hidden="1" customHeight="1" x14ac:dyDescent="0.5"/>
    <row r="319" customFormat="1" ht="16.5" hidden="1" customHeight="1" x14ac:dyDescent="0.5"/>
    <row r="320" customFormat="1" ht="16.5" hidden="1" customHeight="1" x14ac:dyDescent="0.5"/>
    <row r="321" customFormat="1" ht="16.5" hidden="1" customHeight="1" x14ac:dyDescent="0.5"/>
    <row r="322" customFormat="1" ht="16.5" hidden="1" customHeight="1" x14ac:dyDescent="0.5"/>
    <row r="323" customFormat="1" ht="16.5" hidden="1" customHeight="1" x14ac:dyDescent="0.5"/>
    <row r="324" customFormat="1" ht="16.5" hidden="1" customHeight="1" x14ac:dyDescent="0.5"/>
    <row r="325" customFormat="1" ht="16.5" hidden="1" customHeight="1" x14ac:dyDescent="0.5"/>
    <row r="326" customFormat="1" ht="16.5" hidden="1" customHeight="1" x14ac:dyDescent="0.5"/>
    <row r="327" customFormat="1" ht="16.5" hidden="1" customHeight="1" x14ac:dyDescent="0.5"/>
    <row r="328" customFormat="1" ht="16.5" hidden="1" customHeight="1" x14ac:dyDescent="0.5"/>
    <row r="329" customFormat="1" ht="16.5" hidden="1" customHeight="1" x14ac:dyDescent="0.5"/>
    <row r="330" customFormat="1" ht="16.5" hidden="1" customHeight="1" x14ac:dyDescent="0.5"/>
    <row r="331" customFormat="1" ht="16.5" hidden="1" customHeight="1" x14ac:dyDescent="0.5"/>
    <row r="332" customFormat="1" ht="16.5" hidden="1" customHeight="1" x14ac:dyDescent="0.5"/>
    <row r="333" customFormat="1" ht="16.5" hidden="1" customHeight="1" x14ac:dyDescent="0.5"/>
    <row r="334" customFormat="1" ht="16.5" hidden="1" customHeight="1" x14ac:dyDescent="0.5"/>
    <row r="335" customFormat="1" ht="16.5" hidden="1" customHeight="1" x14ac:dyDescent="0.5"/>
    <row r="336" customFormat="1" ht="16.5" hidden="1" customHeight="1" x14ac:dyDescent="0.5"/>
    <row r="337" customFormat="1" ht="16.5" hidden="1" customHeight="1" x14ac:dyDescent="0.5"/>
    <row r="338" customFormat="1" ht="16.5" hidden="1" customHeight="1" x14ac:dyDescent="0.5"/>
    <row r="339" customFormat="1" ht="16.5" hidden="1" customHeight="1" x14ac:dyDescent="0.5"/>
    <row r="340" customFormat="1" ht="16.5" hidden="1" customHeight="1" x14ac:dyDescent="0.5"/>
    <row r="341" customFormat="1" ht="16.5" hidden="1" customHeight="1" x14ac:dyDescent="0.5"/>
    <row r="342" customFormat="1" ht="16.5" hidden="1" customHeight="1" x14ac:dyDescent="0.5"/>
    <row r="343" customFormat="1" ht="16.5" hidden="1" customHeight="1" x14ac:dyDescent="0.5"/>
    <row r="344" customFormat="1" ht="16.5" hidden="1" customHeight="1" x14ac:dyDescent="0.5"/>
    <row r="345" customFormat="1" ht="16.5" hidden="1" customHeight="1" x14ac:dyDescent="0.5"/>
    <row r="346" customFormat="1" ht="16.5" hidden="1" customHeight="1" x14ac:dyDescent="0.5"/>
    <row r="347" customFormat="1" ht="16.5" hidden="1" customHeight="1" x14ac:dyDescent="0.5"/>
    <row r="348" customFormat="1" ht="16.5" hidden="1" customHeight="1" x14ac:dyDescent="0.5"/>
    <row r="349" customFormat="1" ht="16.5" hidden="1" customHeight="1" x14ac:dyDescent="0.5"/>
    <row r="350" customFormat="1" ht="16.5" hidden="1" customHeight="1" x14ac:dyDescent="0.5"/>
    <row r="351" customFormat="1" ht="16.5" hidden="1" customHeight="1" x14ac:dyDescent="0.5"/>
    <row r="352" customFormat="1" ht="16.5" hidden="1" customHeight="1" x14ac:dyDescent="0.5"/>
    <row r="353" customFormat="1" ht="16.5" hidden="1" customHeight="1" x14ac:dyDescent="0.5"/>
    <row r="354" customFormat="1" ht="16.5" hidden="1" customHeight="1" x14ac:dyDescent="0.5"/>
    <row r="355" customFormat="1" ht="16.5" hidden="1" customHeight="1" x14ac:dyDescent="0.5"/>
    <row r="356" customFormat="1" ht="16.5" hidden="1" customHeight="1" x14ac:dyDescent="0.5"/>
    <row r="357" customFormat="1" ht="16.5" hidden="1" customHeight="1" x14ac:dyDescent="0.5"/>
    <row r="358" customFormat="1" ht="16.5" hidden="1" customHeight="1" x14ac:dyDescent="0.5"/>
    <row r="359" customFormat="1" ht="16.5" hidden="1" customHeight="1" x14ac:dyDescent="0.5"/>
    <row r="360" customFormat="1" ht="16.5" hidden="1" customHeight="1" x14ac:dyDescent="0.5"/>
    <row r="361" customFormat="1" ht="16.5" hidden="1" customHeight="1" x14ac:dyDescent="0.5"/>
    <row r="362" customFormat="1" ht="16.5" hidden="1" customHeight="1" x14ac:dyDescent="0.5"/>
    <row r="363" customFormat="1" ht="16.5" hidden="1" customHeight="1" x14ac:dyDescent="0.5"/>
    <row r="364" customFormat="1" ht="16.5" hidden="1" customHeight="1" x14ac:dyDescent="0.5"/>
    <row r="365" customFormat="1" ht="16.5" hidden="1" customHeight="1" x14ac:dyDescent="0.5"/>
    <row r="366" customFormat="1" ht="16.5" hidden="1" customHeight="1" x14ac:dyDescent="0.5"/>
    <row r="367" customFormat="1" ht="16.5" hidden="1" customHeight="1" x14ac:dyDescent="0.5"/>
    <row r="368" customFormat="1" ht="16.5" hidden="1" customHeight="1" x14ac:dyDescent="0.5"/>
    <row r="369" customFormat="1" ht="16.5" hidden="1" customHeight="1" x14ac:dyDescent="0.5"/>
    <row r="370" customFormat="1" ht="16.5" hidden="1" customHeight="1" x14ac:dyDescent="0.5"/>
    <row r="371" customFormat="1" ht="16.5" hidden="1" customHeight="1" x14ac:dyDescent="0.5"/>
    <row r="372" customFormat="1" ht="16.5" hidden="1" customHeight="1" x14ac:dyDescent="0.5"/>
    <row r="373" customFormat="1" ht="16.5" hidden="1" customHeight="1" x14ac:dyDescent="0.5"/>
    <row r="374" customFormat="1" ht="16.5" hidden="1" customHeight="1" x14ac:dyDescent="0.5"/>
    <row r="375" customFormat="1" ht="16.5" hidden="1" customHeight="1" x14ac:dyDescent="0.5"/>
    <row r="376" customFormat="1" ht="16.5" hidden="1" customHeight="1" x14ac:dyDescent="0.5"/>
    <row r="377" customFormat="1" ht="16.5" hidden="1" customHeight="1" x14ac:dyDescent="0.5"/>
    <row r="378" customFormat="1" ht="16.5" hidden="1" customHeight="1" x14ac:dyDescent="0.5"/>
    <row r="379" customFormat="1" ht="16.5" hidden="1" customHeight="1" x14ac:dyDescent="0.5"/>
    <row r="380" customFormat="1" ht="16.5" hidden="1" customHeight="1" x14ac:dyDescent="0.5"/>
    <row r="381" customFormat="1" ht="16.5" hidden="1" customHeight="1" x14ac:dyDescent="0.5"/>
    <row r="382" customFormat="1" ht="16.5" hidden="1" customHeight="1" x14ac:dyDescent="0.5"/>
    <row r="383" customFormat="1" ht="16.5" hidden="1" customHeight="1" x14ac:dyDescent="0.5"/>
    <row r="384" customFormat="1" ht="16.5" hidden="1" customHeight="1" x14ac:dyDescent="0.5"/>
    <row r="385" customFormat="1" ht="16.5" hidden="1" customHeight="1" x14ac:dyDescent="0.5"/>
    <row r="386" customFormat="1" ht="16.5" hidden="1" customHeight="1" x14ac:dyDescent="0.5"/>
    <row r="387" customFormat="1" ht="16.5" hidden="1" customHeight="1" x14ac:dyDescent="0.5"/>
    <row r="388" customFormat="1" ht="16.5" hidden="1" customHeight="1" x14ac:dyDescent="0.5"/>
    <row r="389" customFormat="1" ht="16.5" hidden="1" customHeight="1" x14ac:dyDescent="0.5"/>
    <row r="390" customFormat="1" ht="16.5" hidden="1" customHeight="1" x14ac:dyDescent="0.5"/>
    <row r="391" customFormat="1" ht="16.5" hidden="1" customHeight="1" x14ac:dyDescent="0.5"/>
    <row r="392" customFormat="1" ht="16.5" hidden="1" customHeight="1" x14ac:dyDescent="0.5"/>
    <row r="393" customFormat="1" ht="16.5" hidden="1" customHeight="1" x14ac:dyDescent="0.5"/>
    <row r="394" customFormat="1" ht="16.5" hidden="1" customHeight="1" x14ac:dyDescent="0.5"/>
    <row r="395" customFormat="1" ht="16.5" hidden="1" customHeight="1" x14ac:dyDescent="0.5"/>
    <row r="396" customFormat="1" ht="16.5" hidden="1" customHeight="1" x14ac:dyDescent="0.5"/>
    <row r="397" customFormat="1" ht="16.5" hidden="1" customHeight="1" x14ac:dyDescent="0.5"/>
    <row r="398" customFormat="1" ht="16.5" hidden="1" customHeight="1" x14ac:dyDescent="0.5"/>
    <row r="399" customFormat="1" ht="16.5" hidden="1" customHeight="1" x14ac:dyDescent="0.5"/>
    <row r="400" customFormat="1" ht="16.5" hidden="1" customHeight="1" x14ac:dyDescent="0.5"/>
    <row r="401" customFormat="1" ht="16.5" hidden="1" customHeight="1" x14ac:dyDescent="0.5"/>
    <row r="402" customFormat="1" ht="16.5" hidden="1" customHeight="1" x14ac:dyDescent="0.5"/>
    <row r="403" customFormat="1" ht="16.5" hidden="1" customHeight="1" x14ac:dyDescent="0.5"/>
    <row r="404" customFormat="1" ht="16.5" hidden="1" customHeight="1" x14ac:dyDescent="0.5"/>
    <row r="405" customFormat="1" ht="16.5" hidden="1" customHeight="1" x14ac:dyDescent="0.5"/>
    <row r="406" customFormat="1" ht="16.5" hidden="1" customHeight="1" x14ac:dyDescent="0.5"/>
    <row r="407" customFormat="1" ht="16.5" hidden="1" customHeight="1" x14ac:dyDescent="0.5"/>
    <row r="408" customFormat="1" ht="16.5" hidden="1" customHeight="1" x14ac:dyDescent="0.5"/>
    <row r="409" customFormat="1" ht="16.5" hidden="1" customHeight="1" x14ac:dyDescent="0.5"/>
    <row r="410" customFormat="1" ht="16.5" hidden="1" customHeight="1" x14ac:dyDescent="0.5"/>
    <row r="411" customFormat="1" ht="16.5" hidden="1" customHeight="1" x14ac:dyDescent="0.5"/>
    <row r="412" customFormat="1" ht="16.5" hidden="1" customHeight="1" x14ac:dyDescent="0.5"/>
    <row r="413" customFormat="1" ht="16.5" hidden="1" customHeight="1" x14ac:dyDescent="0.5"/>
    <row r="414" customFormat="1" ht="16.5" hidden="1" customHeight="1" x14ac:dyDescent="0.5"/>
    <row r="415" customFormat="1" ht="16.5" hidden="1" customHeight="1" x14ac:dyDescent="0.5"/>
    <row r="416" customFormat="1" ht="16.5" hidden="1" customHeight="1" x14ac:dyDescent="0.5"/>
    <row r="417" customFormat="1" ht="16.5" hidden="1" customHeight="1" x14ac:dyDescent="0.5"/>
    <row r="418" customFormat="1" ht="16.5" hidden="1" customHeight="1" x14ac:dyDescent="0.5"/>
    <row r="419" customFormat="1" ht="16.5" hidden="1" customHeight="1" x14ac:dyDescent="0.5"/>
    <row r="420" customFormat="1" ht="16.5" hidden="1" customHeight="1" x14ac:dyDescent="0.5"/>
    <row r="421" customFormat="1" ht="16.5" hidden="1" customHeight="1" x14ac:dyDescent="0.5"/>
    <row r="422" customFormat="1" ht="16.5" hidden="1" customHeight="1" x14ac:dyDescent="0.5"/>
    <row r="423" customFormat="1" ht="16.5" hidden="1" customHeight="1" x14ac:dyDescent="0.5"/>
    <row r="424" customFormat="1" ht="16.5" hidden="1" customHeight="1" x14ac:dyDescent="0.5"/>
    <row r="425" customFormat="1" ht="16.5" hidden="1" customHeight="1" x14ac:dyDescent="0.5"/>
    <row r="426" customFormat="1" ht="16.5" hidden="1" customHeight="1" x14ac:dyDescent="0.5"/>
    <row r="427" customFormat="1" ht="16.5" hidden="1" customHeight="1" x14ac:dyDescent="0.5"/>
    <row r="428" customFormat="1" ht="16.5" hidden="1" customHeight="1" x14ac:dyDescent="0.5"/>
    <row r="429" customFormat="1" ht="16.5" hidden="1" customHeight="1" x14ac:dyDescent="0.5"/>
    <row r="430" customFormat="1" ht="16.5" hidden="1" customHeight="1" x14ac:dyDescent="0.5"/>
    <row r="431" customFormat="1" ht="16.5" hidden="1" customHeight="1" x14ac:dyDescent="0.5"/>
    <row r="432" customFormat="1" ht="16.5" hidden="1" customHeight="1" x14ac:dyDescent="0.5"/>
    <row r="433" customFormat="1" ht="16.5" hidden="1" customHeight="1" x14ac:dyDescent="0.5"/>
    <row r="434" customFormat="1" ht="16.5" hidden="1" customHeight="1" x14ac:dyDescent="0.5"/>
    <row r="435" customFormat="1" ht="16.5" hidden="1" customHeight="1" x14ac:dyDescent="0.5"/>
    <row r="436" customFormat="1" ht="16.5" hidden="1" customHeight="1" x14ac:dyDescent="0.5"/>
    <row r="437" customFormat="1" ht="16.5" hidden="1" customHeight="1" x14ac:dyDescent="0.5"/>
    <row r="438" customFormat="1" ht="16.5" hidden="1" customHeight="1" x14ac:dyDescent="0.5"/>
    <row r="439" customFormat="1" ht="16.5" hidden="1" customHeight="1" x14ac:dyDescent="0.5"/>
    <row r="440" customFormat="1" ht="16.5" hidden="1" customHeight="1" x14ac:dyDescent="0.5"/>
    <row r="441" customFormat="1" ht="16.5" hidden="1" customHeight="1" x14ac:dyDescent="0.5"/>
    <row r="442" customFormat="1" ht="16.5" hidden="1" customHeight="1" x14ac:dyDescent="0.5"/>
    <row r="443" customFormat="1" ht="16.5" hidden="1" customHeight="1" x14ac:dyDescent="0.5"/>
    <row r="444" customFormat="1" ht="16.5" hidden="1" customHeight="1" x14ac:dyDescent="0.5"/>
    <row r="445" customFormat="1" ht="16.5" hidden="1" customHeight="1" x14ac:dyDescent="0.5"/>
    <row r="446" customFormat="1" ht="16.5" hidden="1" customHeight="1" x14ac:dyDescent="0.5"/>
    <row r="447" customFormat="1" ht="16.5" hidden="1" customHeight="1" x14ac:dyDescent="0.5"/>
    <row r="448" customFormat="1" ht="16.5" hidden="1" customHeight="1" x14ac:dyDescent="0.5"/>
    <row r="449" customFormat="1" ht="16.5" hidden="1" customHeight="1" x14ac:dyDescent="0.5"/>
    <row r="450" customFormat="1" ht="16.5" hidden="1" customHeight="1" x14ac:dyDescent="0.5"/>
    <row r="451" customFormat="1" ht="16.5" hidden="1" customHeight="1" x14ac:dyDescent="0.5"/>
    <row r="452" customFormat="1" ht="16.5" hidden="1" customHeight="1" x14ac:dyDescent="0.5"/>
    <row r="453" customFormat="1" ht="16.5" hidden="1" customHeight="1" x14ac:dyDescent="0.5"/>
    <row r="454" customFormat="1" ht="16.5" hidden="1" customHeight="1" x14ac:dyDescent="0.5"/>
    <row r="455" customFormat="1" ht="16.5" hidden="1" customHeight="1" x14ac:dyDescent="0.5"/>
    <row r="456" customFormat="1" ht="16.5" hidden="1" customHeight="1" x14ac:dyDescent="0.5"/>
    <row r="457" customFormat="1" ht="16.5" hidden="1" customHeight="1" x14ac:dyDescent="0.5"/>
    <row r="458" customFormat="1" ht="16.5" hidden="1" customHeight="1" x14ac:dyDescent="0.5"/>
    <row r="459" customFormat="1" ht="16.5" hidden="1" customHeight="1" x14ac:dyDescent="0.5"/>
    <row r="460" customFormat="1" ht="16.5" hidden="1" customHeight="1" x14ac:dyDescent="0.5"/>
    <row r="461" customFormat="1" ht="16.5" hidden="1" customHeight="1" x14ac:dyDescent="0.5"/>
    <row r="462" customFormat="1" ht="16.5" hidden="1" customHeight="1" x14ac:dyDescent="0.5"/>
    <row r="463" customFormat="1" ht="16.5" hidden="1" customHeight="1" x14ac:dyDescent="0.5"/>
    <row r="464" customFormat="1" ht="16.5" hidden="1" customHeight="1" x14ac:dyDescent="0.5"/>
    <row r="465" customFormat="1" ht="16.5" hidden="1" customHeight="1" x14ac:dyDescent="0.5"/>
    <row r="466" customFormat="1" ht="16.5" hidden="1" customHeight="1" x14ac:dyDescent="0.5"/>
    <row r="467" customFormat="1" ht="16.5" hidden="1" customHeight="1" x14ac:dyDescent="0.5"/>
    <row r="468" customFormat="1" ht="16.5" hidden="1" customHeight="1" x14ac:dyDescent="0.5"/>
    <row r="469" customFormat="1" ht="16.5" hidden="1" customHeight="1" x14ac:dyDescent="0.5"/>
    <row r="470" customFormat="1" ht="16.5" hidden="1" customHeight="1" x14ac:dyDescent="0.5"/>
    <row r="471" customFormat="1" ht="16.5" hidden="1" customHeight="1" x14ac:dyDescent="0.5"/>
    <row r="472" customFormat="1" ht="16.5" hidden="1" customHeight="1" x14ac:dyDescent="0.5"/>
    <row r="473" customFormat="1" ht="16.5" hidden="1" customHeight="1" x14ac:dyDescent="0.5"/>
    <row r="474" customFormat="1" ht="16.5" hidden="1" customHeight="1" x14ac:dyDescent="0.5"/>
    <row r="475" customFormat="1" ht="16.5" hidden="1" customHeight="1" x14ac:dyDescent="0.5"/>
    <row r="476" customFormat="1" ht="16.5" hidden="1" customHeight="1" x14ac:dyDescent="0.5"/>
    <row r="477" customFormat="1" ht="16.5" hidden="1" customHeight="1" x14ac:dyDescent="0.5"/>
    <row r="478" customFormat="1" ht="16.5" hidden="1" customHeight="1" x14ac:dyDescent="0.5"/>
    <row r="479" customFormat="1" ht="16.5" hidden="1" customHeight="1" x14ac:dyDescent="0.5"/>
    <row r="480" customFormat="1" ht="16.5" hidden="1" customHeight="1" x14ac:dyDescent="0.5"/>
    <row r="481" customFormat="1" ht="16.5" hidden="1" customHeight="1" x14ac:dyDescent="0.5"/>
    <row r="482" customFormat="1" ht="16.5" hidden="1" customHeight="1" x14ac:dyDescent="0.5"/>
    <row r="483" customFormat="1" ht="16.5" hidden="1" customHeight="1" x14ac:dyDescent="0.5"/>
    <row r="484" customFormat="1" ht="16.5" hidden="1" customHeight="1" x14ac:dyDescent="0.5"/>
    <row r="485" customFormat="1" ht="16.5" hidden="1" customHeight="1" x14ac:dyDescent="0.5"/>
    <row r="486" customFormat="1" ht="16.5" hidden="1" customHeight="1" x14ac:dyDescent="0.5"/>
    <row r="487" customFormat="1" ht="16.5" hidden="1" customHeight="1" x14ac:dyDescent="0.5"/>
    <row r="488" customFormat="1" ht="16.5" hidden="1" customHeight="1" x14ac:dyDescent="0.5"/>
    <row r="489" customFormat="1" ht="16.5" hidden="1" customHeight="1" x14ac:dyDescent="0.5"/>
    <row r="490" customFormat="1" ht="16.5" hidden="1" customHeight="1" x14ac:dyDescent="0.5"/>
    <row r="491" customFormat="1" ht="16.5" hidden="1" customHeight="1" x14ac:dyDescent="0.5"/>
    <row r="492" customFormat="1" ht="16.5" hidden="1" customHeight="1" x14ac:dyDescent="0.5"/>
    <row r="493" customFormat="1" ht="16.5" hidden="1" customHeight="1" x14ac:dyDescent="0.5"/>
    <row r="494" customFormat="1" ht="16.5" hidden="1" customHeight="1" x14ac:dyDescent="0.5"/>
    <row r="495" customFormat="1" ht="16.5" hidden="1" customHeight="1" x14ac:dyDescent="0.5"/>
    <row r="496" customFormat="1" ht="16.5" hidden="1" customHeight="1" x14ac:dyDescent="0.5"/>
    <row r="497" customFormat="1" ht="16.5" hidden="1" customHeight="1" x14ac:dyDescent="0.5"/>
    <row r="498" customFormat="1" ht="16.5" hidden="1" customHeight="1" x14ac:dyDescent="0.5"/>
    <row r="499" customFormat="1" ht="16.5" hidden="1" customHeight="1" x14ac:dyDescent="0.5"/>
    <row r="500" customFormat="1" ht="16.5" hidden="1" customHeight="1" x14ac:dyDescent="0.5"/>
    <row r="501" customFormat="1" ht="16.5" hidden="1" customHeight="1" x14ac:dyDescent="0.5"/>
    <row r="502" customFormat="1" ht="16.5" hidden="1" customHeight="1" x14ac:dyDescent="0.5"/>
    <row r="503" customFormat="1" ht="16.5" hidden="1" customHeight="1" x14ac:dyDescent="0.5"/>
    <row r="504" customFormat="1" ht="16.5" hidden="1" customHeight="1" x14ac:dyDescent="0.5"/>
    <row r="505" customFormat="1" ht="16.5" hidden="1" customHeight="1" x14ac:dyDescent="0.5"/>
    <row r="506" customFormat="1" ht="16.5" hidden="1" customHeight="1" x14ac:dyDescent="0.5"/>
    <row r="507" customFormat="1" ht="16.5" hidden="1" customHeight="1" x14ac:dyDescent="0.5"/>
    <row r="508" customFormat="1" ht="16.5" hidden="1" customHeight="1" x14ac:dyDescent="0.5"/>
    <row r="509" customFormat="1" ht="16.5" hidden="1" customHeight="1" x14ac:dyDescent="0.5"/>
    <row r="510" customFormat="1" ht="16.5" hidden="1" customHeight="1" x14ac:dyDescent="0.5"/>
    <row r="511" customFormat="1" ht="16.5" hidden="1" customHeight="1" x14ac:dyDescent="0.5"/>
    <row r="512" customFormat="1" ht="16.5" hidden="1" customHeight="1" x14ac:dyDescent="0.5"/>
    <row r="513" customFormat="1" ht="16.5" hidden="1" customHeight="1" x14ac:dyDescent="0.5"/>
    <row r="514" customFormat="1" ht="16.5" hidden="1" customHeight="1" x14ac:dyDescent="0.5"/>
    <row r="515" customFormat="1" ht="16.5" hidden="1" customHeight="1" x14ac:dyDescent="0.5"/>
    <row r="516" customFormat="1" ht="16.5" hidden="1" customHeight="1" x14ac:dyDescent="0.5"/>
    <row r="517" customFormat="1" ht="16.5" hidden="1" customHeight="1" x14ac:dyDescent="0.5"/>
    <row r="518" customFormat="1" ht="16.5" hidden="1" customHeight="1" x14ac:dyDescent="0.5"/>
    <row r="519" customFormat="1" ht="16.5" hidden="1" customHeight="1" x14ac:dyDescent="0.5"/>
    <row r="520" customFormat="1" ht="16.5" hidden="1" customHeight="1" x14ac:dyDescent="0.5"/>
    <row r="521" customFormat="1" ht="16.5" hidden="1" customHeight="1" x14ac:dyDescent="0.5"/>
    <row r="522" customFormat="1" ht="16.5" hidden="1" customHeight="1" x14ac:dyDescent="0.5"/>
    <row r="523" customFormat="1" ht="16.5" hidden="1" customHeight="1" x14ac:dyDescent="0.5"/>
    <row r="524" customFormat="1" ht="16.5" hidden="1" customHeight="1" x14ac:dyDescent="0.5"/>
    <row r="525" customFormat="1" ht="16.5" hidden="1" customHeight="1" x14ac:dyDescent="0.5"/>
    <row r="526" customFormat="1" ht="16.5" hidden="1" customHeight="1" x14ac:dyDescent="0.5"/>
    <row r="527" customFormat="1" ht="16.5" hidden="1" customHeight="1" x14ac:dyDescent="0.5"/>
    <row r="528" customFormat="1" ht="16.5" hidden="1" customHeight="1" x14ac:dyDescent="0.5"/>
    <row r="529" customFormat="1" ht="16.5" hidden="1" customHeight="1" x14ac:dyDescent="0.5"/>
    <row r="530" customFormat="1" ht="16.5" hidden="1" customHeight="1" x14ac:dyDescent="0.5"/>
    <row r="531" customFormat="1" ht="16.5" hidden="1" customHeight="1" x14ac:dyDescent="0.5"/>
    <row r="532" customFormat="1" ht="16.5" hidden="1" customHeight="1" x14ac:dyDescent="0.5"/>
    <row r="533" customFormat="1" ht="16.5" hidden="1" customHeight="1" x14ac:dyDescent="0.5"/>
    <row r="534" customFormat="1" ht="16.5" hidden="1" customHeight="1" x14ac:dyDescent="0.5"/>
    <row r="535" customFormat="1" ht="16.5" hidden="1" customHeight="1" x14ac:dyDescent="0.5"/>
    <row r="536" customFormat="1" ht="16.5" hidden="1" customHeight="1" x14ac:dyDescent="0.5"/>
    <row r="537" customFormat="1" ht="16.5" hidden="1" customHeight="1" x14ac:dyDescent="0.5"/>
    <row r="538" customFormat="1" ht="16.5" hidden="1" customHeight="1" x14ac:dyDescent="0.5"/>
    <row r="539" customFormat="1" ht="16.5" hidden="1" customHeight="1" x14ac:dyDescent="0.5"/>
    <row r="540" customFormat="1" ht="16.5" hidden="1" customHeight="1" x14ac:dyDescent="0.5"/>
    <row r="541" customFormat="1" ht="16.5" hidden="1" customHeight="1" x14ac:dyDescent="0.5"/>
    <row r="542" customFormat="1" ht="16.5" hidden="1" customHeight="1" x14ac:dyDescent="0.5"/>
    <row r="543" customFormat="1" ht="16.5" hidden="1" customHeight="1" x14ac:dyDescent="0.5"/>
    <row r="544" customFormat="1" ht="16.5" hidden="1" customHeight="1" x14ac:dyDescent="0.5"/>
    <row r="545" customFormat="1" ht="16.5" hidden="1" customHeight="1" x14ac:dyDescent="0.5"/>
    <row r="546" customFormat="1" ht="16.5" hidden="1" customHeight="1" x14ac:dyDescent="0.5"/>
    <row r="547" customFormat="1" ht="16.5" hidden="1" customHeight="1" x14ac:dyDescent="0.5"/>
    <row r="548" customFormat="1" ht="16.5" hidden="1" customHeight="1" x14ac:dyDescent="0.5"/>
    <row r="549" customFormat="1" ht="16.5" hidden="1" customHeight="1" x14ac:dyDescent="0.5"/>
    <row r="550" customFormat="1" ht="16.5" hidden="1" customHeight="1" x14ac:dyDescent="0.5"/>
    <row r="551" customFormat="1" ht="16.5" hidden="1" customHeight="1" x14ac:dyDescent="0.5"/>
    <row r="552" customFormat="1" ht="16.5" hidden="1" customHeight="1" x14ac:dyDescent="0.5"/>
    <row r="553" customFormat="1" ht="16.5" hidden="1" customHeight="1" x14ac:dyDescent="0.5"/>
    <row r="554" customFormat="1" ht="16.5" hidden="1" customHeight="1" x14ac:dyDescent="0.5"/>
    <row r="555" customFormat="1" ht="16.5" hidden="1" customHeight="1" x14ac:dyDescent="0.5"/>
    <row r="556" customFormat="1" ht="16.5" hidden="1" customHeight="1" x14ac:dyDescent="0.5"/>
    <row r="557" customFormat="1" ht="16.5" hidden="1" customHeight="1" x14ac:dyDescent="0.5"/>
    <row r="558" customFormat="1" ht="16.5" hidden="1" customHeight="1" x14ac:dyDescent="0.5"/>
    <row r="559" customFormat="1" ht="16.5" hidden="1" customHeight="1" x14ac:dyDescent="0.5"/>
    <row r="560" customFormat="1" ht="16.5" hidden="1" customHeight="1" x14ac:dyDescent="0.5"/>
    <row r="561" customFormat="1" ht="16.5" hidden="1" customHeight="1" x14ac:dyDescent="0.5"/>
    <row r="562" customFormat="1" ht="16.5" hidden="1" customHeight="1" x14ac:dyDescent="0.5"/>
    <row r="563" customFormat="1" ht="16.5" hidden="1" customHeight="1" x14ac:dyDescent="0.5"/>
    <row r="564" customFormat="1" ht="16.5" hidden="1" customHeight="1" x14ac:dyDescent="0.5"/>
    <row r="565" customFormat="1" ht="16.5" hidden="1" customHeight="1" x14ac:dyDescent="0.5"/>
    <row r="566" customFormat="1" ht="16.5" hidden="1" customHeight="1" x14ac:dyDescent="0.5"/>
    <row r="567" customFormat="1" ht="16.5" hidden="1" customHeight="1" x14ac:dyDescent="0.5"/>
    <row r="568" customFormat="1" ht="16.5" hidden="1" customHeight="1" x14ac:dyDescent="0.5"/>
    <row r="569" customFormat="1" ht="16.5" hidden="1" customHeight="1" x14ac:dyDescent="0.5"/>
    <row r="570" customFormat="1" ht="16.5" hidden="1" customHeight="1" x14ac:dyDescent="0.5"/>
    <row r="571" customFormat="1" ht="16.5" hidden="1" customHeight="1" x14ac:dyDescent="0.5"/>
    <row r="572" customFormat="1" ht="16.5" hidden="1" customHeight="1" x14ac:dyDescent="0.5"/>
    <row r="573" customFormat="1" ht="16.5" hidden="1" customHeight="1" x14ac:dyDescent="0.5"/>
    <row r="574" customFormat="1" ht="16.5" hidden="1" customHeight="1" x14ac:dyDescent="0.5"/>
    <row r="575" customFormat="1" ht="16.5" hidden="1" customHeight="1" x14ac:dyDescent="0.5"/>
    <row r="576" customFormat="1" ht="16.5" hidden="1" customHeight="1" x14ac:dyDescent="0.5"/>
    <row r="577" customFormat="1" ht="16.5" hidden="1" customHeight="1" x14ac:dyDescent="0.5"/>
    <row r="578" customFormat="1" ht="16.5" hidden="1" customHeight="1" x14ac:dyDescent="0.5"/>
    <row r="579" customFormat="1" ht="16.5" hidden="1" customHeight="1" x14ac:dyDescent="0.5"/>
    <row r="580" customFormat="1" ht="16.5" hidden="1" customHeight="1" x14ac:dyDescent="0.5"/>
    <row r="581" customFormat="1" ht="16.5" hidden="1" customHeight="1" x14ac:dyDescent="0.5"/>
    <row r="582" customFormat="1" ht="16.5" hidden="1" customHeight="1" x14ac:dyDescent="0.5"/>
    <row r="583" customFormat="1" ht="16.5" hidden="1" customHeight="1" x14ac:dyDescent="0.5"/>
    <row r="584" customFormat="1" ht="16.5" hidden="1" customHeight="1" x14ac:dyDescent="0.5"/>
    <row r="585" customFormat="1" ht="16.5" hidden="1" customHeight="1" x14ac:dyDescent="0.5"/>
    <row r="586" customFormat="1" ht="16.5" hidden="1" customHeight="1" x14ac:dyDescent="0.5"/>
    <row r="587" customFormat="1" ht="16.5" hidden="1" customHeight="1" x14ac:dyDescent="0.5"/>
    <row r="588" customFormat="1" ht="16.5" hidden="1" customHeight="1" x14ac:dyDescent="0.5"/>
    <row r="589" customFormat="1" ht="16.5" hidden="1" customHeight="1" x14ac:dyDescent="0.5"/>
    <row r="590" customFormat="1" ht="16.5" hidden="1" customHeight="1" x14ac:dyDescent="0.5"/>
    <row r="591" customFormat="1" ht="16.5" hidden="1" customHeight="1" x14ac:dyDescent="0.5"/>
    <row r="592" customFormat="1" ht="16.5" hidden="1" customHeight="1" x14ac:dyDescent="0.5"/>
    <row r="593" customFormat="1" ht="16.5" hidden="1" customHeight="1" x14ac:dyDescent="0.5"/>
    <row r="594" customFormat="1" ht="16.5" hidden="1" customHeight="1" x14ac:dyDescent="0.5"/>
    <row r="595" customFormat="1" ht="16.5" hidden="1" customHeight="1" x14ac:dyDescent="0.5"/>
    <row r="596" customFormat="1" ht="16.5" hidden="1" customHeight="1" x14ac:dyDescent="0.5"/>
    <row r="597" customFormat="1" ht="16.5" hidden="1" customHeight="1" x14ac:dyDescent="0.5"/>
    <row r="598" customFormat="1" ht="16.5" hidden="1" customHeight="1" x14ac:dyDescent="0.5"/>
    <row r="599" customFormat="1" ht="16.5" hidden="1" customHeight="1" x14ac:dyDescent="0.5"/>
    <row r="600" customFormat="1" ht="16.5" hidden="1" customHeight="1" x14ac:dyDescent="0.5"/>
    <row r="601" customFormat="1" ht="16.5" hidden="1" customHeight="1" x14ac:dyDescent="0.5"/>
    <row r="602" customFormat="1" ht="16.5" hidden="1" customHeight="1" x14ac:dyDescent="0.5"/>
    <row r="603" customFormat="1" ht="16.5" hidden="1" customHeight="1" x14ac:dyDescent="0.5"/>
    <row r="604" customFormat="1" ht="16.5" hidden="1" customHeight="1" x14ac:dyDescent="0.5"/>
    <row r="605" customFormat="1" ht="16.5" hidden="1" customHeight="1" x14ac:dyDescent="0.5"/>
    <row r="606" customFormat="1" ht="16.5" hidden="1" customHeight="1" x14ac:dyDescent="0.5"/>
    <row r="607" customFormat="1" ht="16.5" hidden="1" customHeight="1" x14ac:dyDescent="0.5"/>
    <row r="608" customFormat="1" ht="16.5" hidden="1" customHeight="1" x14ac:dyDescent="0.5"/>
    <row r="609" customFormat="1" ht="16.5" hidden="1" customHeight="1" x14ac:dyDescent="0.5"/>
    <row r="610" customFormat="1" ht="16.5" hidden="1" customHeight="1" x14ac:dyDescent="0.5"/>
    <row r="611" customFormat="1" ht="16.5" hidden="1" customHeight="1" x14ac:dyDescent="0.5"/>
    <row r="612" customFormat="1" ht="16.5" hidden="1" customHeight="1" x14ac:dyDescent="0.5"/>
    <row r="613" customFormat="1" ht="16.5" hidden="1" customHeight="1" x14ac:dyDescent="0.5"/>
    <row r="614" customFormat="1" ht="16.5" hidden="1" customHeight="1" x14ac:dyDescent="0.5"/>
    <row r="615" customFormat="1" ht="16.5" hidden="1" customHeight="1" x14ac:dyDescent="0.5"/>
    <row r="616" customFormat="1" ht="16.5" hidden="1" customHeight="1" x14ac:dyDescent="0.5"/>
    <row r="617" customFormat="1" ht="16.5" hidden="1" customHeight="1" x14ac:dyDescent="0.5"/>
    <row r="618" customFormat="1" ht="16.5" hidden="1" customHeight="1" x14ac:dyDescent="0.5"/>
    <row r="619" customFormat="1" ht="16.5" hidden="1" customHeight="1" x14ac:dyDescent="0.5"/>
    <row r="620" customFormat="1" ht="16.5" hidden="1" customHeight="1" x14ac:dyDescent="0.5"/>
    <row r="621" customFormat="1" ht="16.5" hidden="1" customHeight="1" x14ac:dyDescent="0.5"/>
    <row r="622" customFormat="1" ht="16.5" hidden="1" customHeight="1" x14ac:dyDescent="0.5"/>
    <row r="623" customFormat="1" ht="16.5" hidden="1" customHeight="1" x14ac:dyDescent="0.5"/>
    <row r="624" customFormat="1" ht="16.5" hidden="1" customHeight="1" x14ac:dyDescent="0.5"/>
    <row r="625" customFormat="1" ht="16.5" hidden="1" customHeight="1" x14ac:dyDescent="0.5"/>
    <row r="626" customFormat="1" ht="16.5" hidden="1" customHeight="1" x14ac:dyDescent="0.5"/>
    <row r="627" customFormat="1" ht="16.5" hidden="1" customHeight="1" x14ac:dyDescent="0.5"/>
    <row r="628" customFormat="1" ht="16.5" hidden="1" customHeight="1" x14ac:dyDescent="0.5"/>
    <row r="629" customFormat="1" ht="16.5" hidden="1" customHeight="1" x14ac:dyDescent="0.5"/>
    <row r="630" customFormat="1" ht="16.5" hidden="1" customHeight="1" x14ac:dyDescent="0.5"/>
    <row r="631" customFormat="1" ht="16.5" hidden="1" customHeight="1" x14ac:dyDescent="0.5"/>
    <row r="632" customFormat="1" ht="16.5" hidden="1" customHeight="1" x14ac:dyDescent="0.5"/>
    <row r="633" customFormat="1" ht="16.5" hidden="1" customHeight="1" x14ac:dyDescent="0.5"/>
    <row r="634" customFormat="1" ht="16.5" hidden="1" customHeight="1" x14ac:dyDescent="0.5"/>
    <row r="635" customFormat="1" ht="16.5" hidden="1" customHeight="1" x14ac:dyDescent="0.5"/>
    <row r="636" customFormat="1" ht="16.5" hidden="1" customHeight="1" x14ac:dyDescent="0.5"/>
    <row r="637" customFormat="1" ht="16.5" hidden="1" customHeight="1" x14ac:dyDescent="0.5"/>
    <row r="638" customFormat="1" ht="16.5" hidden="1" customHeight="1" x14ac:dyDescent="0.5"/>
    <row r="639" customFormat="1" ht="16.5" hidden="1" customHeight="1" x14ac:dyDescent="0.5"/>
    <row r="640" customFormat="1" ht="16.5" hidden="1" customHeight="1" x14ac:dyDescent="0.5"/>
    <row r="641" customFormat="1" ht="16.5" hidden="1" customHeight="1" x14ac:dyDescent="0.5"/>
    <row r="642" customFormat="1" ht="16.5" hidden="1" customHeight="1" x14ac:dyDescent="0.5"/>
    <row r="643" customFormat="1" ht="16.5" hidden="1" customHeight="1" x14ac:dyDescent="0.5"/>
    <row r="644" customFormat="1" ht="16.5" hidden="1" customHeight="1" x14ac:dyDescent="0.5"/>
    <row r="645" customFormat="1" ht="16.5" hidden="1" customHeight="1" x14ac:dyDescent="0.5"/>
    <row r="646" customFormat="1" ht="16.5" hidden="1" customHeight="1" x14ac:dyDescent="0.5"/>
    <row r="647" customFormat="1" ht="16.5" hidden="1" customHeight="1" x14ac:dyDescent="0.5"/>
    <row r="648" customFormat="1" ht="16.5" hidden="1" customHeight="1" x14ac:dyDescent="0.5"/>
    <row r="649" customFormat="1" ht="16.5" hidden="1" customHeight="1" x14ac:dyDescent="0.5"/>
    <row r="650" customFormat="1" ht="16.5" hidden="1" customHeight="1" x14ac:dyDescent="0.5"/>
    <row r="651" customFormat="1" ht="16.5" hidden="1" customHeight="1" x14ac:dyDescent="0.5"/>
    <row r="652" customFormat="1" ht="16.5" hidden="1" customHeight="1" x14ac:dyDescent="0.5"/>
    <row r="653" customFormat="1" ht="16.5" hidden="1" customHeight="1" x14ac:dyDescent="0.5"/>
    <row r="654" customFormat="1" ht="16.5" hidden="1" customHeight="1" x14ac:dyDescent="0.5"/>
    <row r="655" customFormat="1" ht="16.5" hidden="1" customHeight="1" x14ac:dyDescent="0.5"/>
    <row r="656" customFormat="1" ht="16.5" hidden="1" customHeight="1" x14ac:dyDescent="0.5"/>
    <row r="657" customFormat="1" ht="16.5" hidden="1" customHeight="1" x14ac:dyDescent="0.5"/>
    <row r="658" customFormat="1" ht="16.5" hidden="1" customHeight="1" x14ac:dyDescent="0.5"/>
    <row r="659" customFormat="1" ht="16.5" hidden="1" customHeight="1" x14ac:dyDescent="0.5"/>
    <row r="660" customFormat="1" ht="16.5" hidden="1" customHeight="1" x14ac:dyDescent="0.5"/>
    <row r="661" customFormat="1" ht="16.5" hidden="1" customHeight="1" x14ac:dyDescent="0.5"/>
    <row r="662" customFormat="1" ht="16.5" hidden="1" customHeight="1" x14ac:dyDescent="0.5"/>
    <row r="663" customFormat="1" ht="16.5" hidden="1" customHeight="1" x14ac:dyDescent="0.5"/>
    <row r="664" customFormat="1" ht="16.5" hidden="1" customHeight="1" x14ac:dyDescent="0.5"/>
    <row r="665" customFormat="1" ht="16.5" hidden="1" customHeight="1" x14ac:dyDescent="0.5"/>
    <row r="666" customFormat="1" ht="16.5" hidden="1" customHeight="1" x14ac:dyDescent="0.5"/>
    <row r="667" customFormat="1" ht="16.5" hidden="1" customHeight="1" x14ac:dyDescent="0.5"/>
    <row r="668" customFormat="1" ht="16.5" hidden="1" customHeight="1" x14ac:dyDescent="0.5"/>
    <row r="669" customFormat="1" ht="16.5" hidden="1" customHeight="1" x14ac:dyDescent="0.5"/>
    <row r="670" customFormat="1" ht="16.5" hidden="1" customHeight="1" x14ac:dyDescent="0.5"/>
    <row r="671" customFormat="1" ht="16.5" hidden="1" customHeight="1" x14ac:dyDescent="0.5"/>
    <row r="672" customFormat="1" ht="16.5" hidden="1" customHeight="1" x14ac:dyDescent="0.5"/>
    <row r="673" customFormat="1" ht="16.5" hidden="1" customHeight="1" x14ac:dyDescent="0.5"/>
    <row r="674" customFormat="1" ht="16.5" hidden="1" customHeight="1" x14ac:dyDescent="0.5"/>
    <row r="675" customFormat="1" ht="16.5" hidden="1" customHeight="1" x14ac:dyDescent="0.5"/>
    <row r="676" customFormat="1" ht="16.5" hidden="1" customHeight="1" x14ac:dyDescent="0.5"/>
    <row r="677" customFormat="1" ht="16.5" hidden="1" customHeight="1" x14ac:dyDescent="0.5"/>
    <row r="678" customFormat="1" ht="16.5" hidden="1" customHeight="1" x14ac:dyDescent="0.5"/>
    <row r="679" customFormat="1" ht="16.5" hidden="1" customHeight="1" x14ac:dyDescent="0.5"/>
    <row r="680" customFormat="1" ht="16.5" hidden="1" customHeight="1" x14ac:dyDescent="0.5"/>
    <row r="681" customFormat="1" ht="16.5" hidden="1" customHeight="1" x14ac:dyDescent="0.5"/>
    <row r="682" customFormat="1" ht="16.5" hidden="1" customHeight="1" x14ac:dyDescent="0.5"/>
    <row r="683" customFormat="1" ht="16.5" hidden="1" customHeight="1" x14ac:dyDescent="0.5"/>
    <row r="684" customFormat="1" ht="16.5" hidden="1" customHeight="1" x14ac:dyDescent="0.5"/>
    <row r="685" customFormat="1" ht="16.5" hidden="1" customHeight="1" x14ac:dyDescent="0.5"/>
    <row r="686" customFormat="1" ht="16.5" hidden="1" customHeight="1" x14ac:dyDescent="0.5"/>
    <row r="687" customFormat="1" ht="16.5" hidden="1" customHeight="1" x14ac:dyDescent="0.5"/>
    <row r="688" customFormat="1" ht="16.5" hidden="1" customHeight="1" x14ac:dyDescent="0.5"/>
    <row r="689" customFormat="1" ht="16.5" hidden="1" customHeight="1" x14ac:dyDescent="0.5"/>
    <row r="690" customFormat="1" ht="16.5" hidden="1" customHeight="1" x14ac:dyDescent="0.5"/>
    <row r="691" customFormat="1" ht="16.5" hidden="1" customHeight="1" x14ac:dyDescent="0.5"/>
    <row r="692" customFormat="1" ht="16.5" hidden="1" customHeight="1" x14ac:dyDescent="0.5"/>
    <row r="693" customFormat="1" ht="16.5" hidden="1" customHeight="1" x14ac:dyDescent="0.5"/>
    <row r="694" customFormat="1" ht="16.5" hidden="1" customHeight="1" x14ac:dyDescent="0.5"/>
    <row r="695" customFormat="1" ht="16.5" hidden="1" customHeight="1" x14ac:dyDescent="0.5"/>
    <row r="696" customFormat="1" ht="16.5" hidden="1" customHeight="1" x14ac:dyDescent="0.5"/>
    <row r="697" customFormat="1" ht="16.5" hidden="1" customHeight="1" x14ac:dyDescent="0.5"/>
    <row r="698" customFormat="1" ht="16.5" hidden="1" customHeight="1" x14ac:dyDescent="0.5"/>
    <row r="699" customFormat="1" ht="16.5" hidden="1" customHeight="1" x14ac:dyDescent="0.5"/>
    <row r="700" customFormat="1" ht="16.5" hidden="1" customHeight="1" x14ac:dyDescent="0.5"/>
    <row r="701" customFormat="1" ht="16.5" hidden="1" customHeight="1" x14ac:dyDescent="0.5"/>
    <row r="702" customFormat="1" ht="16.5" hidden="1" customHeight="1" x14ac:dyDescent="0.5"/>
    <row r="703" customFormat="1" ht="16.5" hidden="1" customHeight="1" x14ac:dyDescent="0.5"/>
    <row r="704" customFormat="1" ht="16.5" hidden="1" customHeight="1" x14ac:dyDescent="0.5"/>
    <row r="705" customFormat="1" ht="16.5" hidden="1" customHeight="1" x14ac:dyDescent="0.5"/>
    <row r="706" customFormat="1" ht="16.5" hidden="1" customHeight="1" x14ac:dyDescent="0.5"/>
    <row r="707" customFormat="1" ht="16.5" hidden="1" customHeight="1" x14ac:dyDescent="0.5"/>
    <row r="708" customFormat="1" ht="16.5" hidden="1" customHeight="1" x14ac:dyDescent="0.5"/>
    <row r="709" customFormat="1" ht="16.5" hidden="1" customHeight="1" x14ac:dyDescent="0.5"/>
    <row r="710" customFormat="1" ht="16.5" hidden="1" customHeight="1" x14ac:dyDescent="0.5"/>
    <row r="711" customFormat="1" ht="16.5" hidden="1" customHeight="1" x14ac:dyDescent="0.5"/>
    <row r="712" customFormat="1" ht="16.5" hidden="1" customHeight="1" x14ac:dyDescent="0.5"/>
    <row r="713" customFormat="1" ht="16.5" hidden="1" customHeight="1" x14ac:dyDescent="0.5"/>
    <row r="714" customFormat="1" ht="16.5" hidden="1" customHeight="1" x14ac:dyDescent="0.5"/>
    <row r="715" customFormat="1" ht="16.5" hidden="1" customHeight="1" x14ac:dyDescent="0.5"/>
    <row r="716" customFormat="1" ht="16.5" hidden="1" customHeight="1" x14ac:dyDescent="0.5"/>
    <row r="717" customFormat="1" ht="16.5" hidden="1" customHeight="1" x14ac:dyDescent="0.5"/>
    <row r="718" customFormat="1" ht="16.5" hidden="1" customHeight="1" x14ac:dyDescent="0.5"/>
    <row r="719" customFormat="1" ht="16.5" hidden="1" customHeight="1" x14ac:dyDescent="0.5"/>
    <row r="720" customFormat="1" ht="16.5" hidden="1" customHeight="1" x14ac:dyDescent="0.5"/>
    <row r="721" customFormat="1" ht="16.5" hidden="1" customHeight="1" x14ac:dyDescent="0.5"/>
    <row r="722" customFormat="1" ht="16.5" hidden="1" customHeight="1" x14ac:dyDescent="0.5"/>
    <row r="723" customFormat="1" ht="16.5" hidden="1" customHeight="1" x14ac:dyDescent="0.5"/>
    <row r="724" customFormat="1" ht="16.5" hidden="1" customHeight="1" x14ac:dyDescent="0.5"/>
    <row r="725" customFormat="1" ht="16.5" hidden="1" customHeight="1" x14ac:dyDescent="0.5"/>
    <row r="726" customFormat="1" ht="16.5" hidden="1" customHeight="1" x14ac:dyDescent="0.5"/>
    <row r="727" customFormat="1" ht="16.5" hidden="1" customHeight="1" x14ac:dyDescent="0.5"/>
    <row r="728" customFormat="1" ht="16.5" hidden="1" customHeight="1" x14ac:dyDescent="0.5"/>
    <row r="729" customFormat="1" ht="16.5" hidden="1" customHeight="1" x14ac:dyDescent="0.5"/>
    <row r="730" customFormat="1" ht="16.5" hidden="1" customHeight="1" x14ac:dyDescent="0.5"/>
    <row r="731" customFormat="1" ht="16.5" hidden="1" customHeight="1" x14ac:dyDescent="0.5"/>
    <row r="732" customFormat="1" ht="16.5" hidden="1" customHeight="1" x14ac:dyDescent="0.5"/>
    <row r="733" customFormat="1" ht="16.5" hidden="1" customHeight="1" x14ac:dyDescent="0.5"/>
    <row r="734" customFormat="1" ht="16.5" hidden="1" customHeight="1" x14ac:dyDescent="0.5"/>
    <row r="735" customFormat="1" ht="16.5" hidden="1" customHeight="1" x14ac:dyDescent="0.5"/>
    <row r="736" customFormat="1" ht="16.5" hidden="1" customHeight="1" x14ac:dyDescent="0.5"/>
    <row r="737" customFormat="1" ht="16.5" hidden="1" customHeight="1" x14ac:dyDescent="0.5"/>
    <row r="738" customFormat="1" ht="16.5" hidden="1" customHeight="1" x14ac:dyDescent="0.5"/>
    <row r="739" customFormat="1" ht="16.5" hidden="1" customHeight="1" x14ac:dyDescent="0.5"/>
    <row r="740" customFormat="1" ht="16.5" hidden="1" customHeight="1" x14ac:dyDescent="0.5"/>
    <row r="741" customFormat="1" ht="16.5" hidden="1" customHeight="1" x14ac:dyDescent="0.5"/>
    <row r="742" customFormat="1" ht="16.5" hidden="1" customHeight="1" x14ac:dyDescent="0.5"/>
    <row r="743" customFormat="1" ht="16.5" hidden="1" customHeight="1" x14ac:dyDescent="0.5"/>
    <row r="744" customFormat="1" ht="16.5" hidden="1" customHeight="1" x14ac:dyDescent="0.5"/>
    <row r="745" customFormat="1" ht="16.5" hidden="1" customHeight="1" x14ac:dyDescent="0.5"/>
    <row r="746" customFormat="1" ht="16.5" hidden="1" customHeight="1" x14ac:dyDescent="0.5"/>
    <row r="747" customFormat="1" ht="16.5" hidden="1" customHeight="1" x14ac:dyDescent="0.5"/>
    <row r="748" customFormat="1" ht="16.5" hidden="1" customHeight="1" x14ac:dyDescent="0.5"/>
    <row r="749" customFormat="1" ht="16.5" hidden="1" customHeight="1" x14ac:dyDescent="0.5"/>
    <row r="750" customFormat="1" ht="16.5" hidden="1" customHeight="1" x14ac:dyDescent="0.5"/>
    <row r="751" customFormat="1" ht="16.5" hidden="1" customHeight="1" x14ac:dyDescent="0.5"/>
    <row r="752" customFormat="1" ht="16.5" hidden="1" customHeight="1" x14ac:dyDescent="0.5"/>
    <row r="753" customFormat="1" ht="16.5" hidden="1" customHeight="1" x14ac:dyDescent="0.5"/>
    <row r="754" customFormat="1" ht="16.5" hidden="1" customHeight="1" x14ac:dyDescent="0.5"/>
    <row r="755" customFormat="1" ht="16.5" hidden="1" customHeight="1" x14ac:dyDescent="0.5"/>
    <row r="756" customFormat="1" ht="16.5" hidden="1" customHeight="1" x14ac:dyDescent="0.5"/>
    <row r="757" customFormat="1" ht="16.5" hidden="1" customHeight="1" x14ac:dyDescent="0.5"/>
    <row r="758" customFormat="1" ht="16.5" hidden="1" customHeight="1" x14ac:dyDescent="0.5"/>
    <row r="759" customFormat="1" ht="16.5" hidden="1" customHeight="1" x14ac:dyDescent="0.5"/>
    <row r="760" customFormat="1" ht="16.5" hidden="1" customHeight="1" x14ac:dyDescent="0.5"/>
    <row r="761" customFormat="1" ht="16.5" hidden="1" customHeight="1" x14ac:dyDescent="0.5"/>
    <row r="762" customFormat="1" ht="16.5" hidden="1" customHeight="1" x14ac:dyDescent="0.5"/>
    <row r="763" customFormat="1" ht="16.5" hidden="1" customHeight="1" x14ac:dyDescent="0.5"/>
    <row r="764" customFormat="1" ht="16.5" hidden="1" customHeight="1" x14ac:dyDescent="0.5"/>
    <row r="765" customFormat="1" ht="16.5" hidden="1" customHeight="1" x14ac:dyDescent="0.5"/>
    <row r="766" customFormat="1" ht="16.5" hidden="1" customHeight="1" x14ac:dyDescent="0.5"/>
    <row r="767" customFormat="1" ht="16.5" hidden="1" customHeight="1" x14ac:dyDescent="0.5"/>
    <row r="768" customFormat="1" ht="16.5" hidden="1" customHeight="1" x14ac:dyDescent="0.5"/>
    <row r="769" customFormat="1" ht="16.5" hidden="1" customHeight="1" x14ac:dyDescent="0.5"/>
    <row r="770" customFormat="1" ht="16.5" hidden="1" customHeight="1" x14ac:dyDescent="0.5"/>
    <row r="771" customFormat="1" ht="16.5" hidden="1" customHeight="1" x14ac:dyDescent="0.5"/>
    <row r="772" customFormat="1" ht="16.5" hidden="1" customHeight="1" x14ac:dyDescent="0.5"/>
    <row r="773" customFormat="1" ht="16.5" hidden="1" customHeight="1" x14ac:dyDescent="0.5"/>
    <row r="774" customFormat="1" ht="16.5" hidden="1" customHeight="1" x14ac:dyDescent="0.5"/>
    <row r="775" customFormat="1" ht="16.5" hidden="1" customHeight="1" x14ac:dyDescent="0.5"/>
    <row r="776" customFormat="1" ht="16.5" hidden="1" customHeight="1" x14ac:dyDescent="0.5"/>
    <row r="777" customFormat="1" ht="16.5" hidden="1" customHeight="1" x14ac:dyDescent="0.5"/>
    <row r="778" customFormat="1" ht="16.5" hidden="1" customHeight="1" x14ac:dyDescent="0.5"/>
    <row r="779" customFormat="1" ht="16.5" hidden="1" customHeight="1" x14ac:dyDescent="0.5"/>
    <row r="780" customFormat="1" ht="16.5" hidden="1" customHeight="1" x14ac:dyDescent="0.5"/>
    <row r="781" customFormat="1" ht="16.5" hidden="1" customHeight="1" x14ac:dyDescent="0.5"/>
    <row r="782" customFormat="1" ht="16.5" hidden="1" customHeight="1" x14ac:dyDescent="0.5"/>
    <row r="783" customFormat="1" ht="16.5" hidden="1" customHeight="1" x14ac:dyDescent="0.5"/>
    <row r="784" customFormat="1" ht="16.5" hidden="1" customHeight="1" x14ac:dyDescent="0.5"/>
    <row r="785" customFormat="1" ht="16.5" hidden="1" customHeight="1" x14ac:dyDescent="0.5"/>
    <row r="786" customFormat="1" ht="16.5" hidden="1" customHeight="1" x14ac:dyDescent="0.5"/>
    <row r="787" customFormat="1" ht="16.5" hidden="1" customHeight="1" x14ac:dyDescent="0.5"/>
    <row r="788" customFormat="1" ht="16.5" hidden="1" customHeight="1" x14ac:dyDescent="0.5"/>
    <row r="789" customFormat="1" ht="16.5" hidden="1" customHeight="1" x14ac:dyDescent="0.5"/>
    <row r="790" customFormat="1" ht="16.5" hidden="1" customHeight="1" x14ac:dyDescent="0.5"/>
    <row r="791" customFormat="1" ht="16.5" hidden="1" customHeight="1" x14ac:dyDescent="0.5"/>
    <row r="792" customFormat="1" ht="16.5" hidden="1" customHeight="1" x14ac:dyDescent="0.5"/>
    <row r="793" customFormat="1" ht="16.5" hidden="1" customHeight="1" x14ac:dyDescent="0.5"/>
    <row r="794" customFormat="1" ht="16.5" hidden="1" customHeight="1" x14ac:dyDescent="0.5"/>
    <row r="795" customFormat="1" ht="16.5" hidden="1" customHeight="1" x14ac:dyDescent="0.5"/>
    <row r="796" customFormat="1" ht="16.5" hidden="1" customHeight="1" x14ac:dyDescent="0.5"/>
    <row r="797" customFormat="1" ht="16.5" hidden="1" customHeight="1" x14ac:dyDescent="0.5"/>
    <row r="798" customFormat="1" ht="16.5" hidden="1" customHeight="1" x14ac:dyDescent="0.5"/>
    <row r="799" customFormat="1" ht="16.5" hidden="1" customHeight="1" x14ac:dyDescent="0.5"/>
    <row r="800" customFormat="1" ht="16.5" hidden="1" customHeight="1" x14ac:dyDescent="0.5"/>
    <row r="801" customFormat="1" ht="16.5" hidden="1" customHeight="1" x14ac:dyDescent="0.5"/>
    <row r="802" customFormat="1" ht="16.5" hidden="1" customHeight="1" x14ac:dyDescent="0.5"/>
    <row r="803" customFormat="1" ht="16.5" hidden="1" customHeight="1" x14ac:dyDescent="0.5"/>
    <row r="804" customFormat="1" ht="16.5" hidden="1" customHeight="1" x14ac:dyDescent="0.5"/>
    <row r="805" customFormat="1" ht="16.5" hidden="1" customHeight="1" x14ac:dyDescent="0.5"/>
    <row r="806" customFormat="1" ht="16.5" hidden="1" customHeight="1" x14ac:dyDescent="0.5"/>
    <row r="807" customFormat="1" ht="16.5" hidden="1" customHeight="1" x14ac:dyDescent="0.5"/>
    <row r="808" customFormat="1" ht="16.5" hidden="1" customHeight="1" x14ac:dyDescent="0.5"/>
  </sheetData>
  <sheetProtection insertColumns="0" insertRows="0" deleteColumns="0" deleteRows="0" selectLockedCells="1" autoFilter="0"/>
  <mergeCells count="2">
    <mergeCell ref="E7:F7"/>
    <mergeCell ref="B7:D7"/>
  </mergeCells>
  <phoneticPr fontId="0" type="noConversion"/>
  <conditionalFormatting sqref="C10:E13 C16:E25">
    <cfRule type="cellIs" dxfId="4" priority="2" operator="lessThan">
      <formula>0</formula>
    </cfRule>
  </conditionalFormatting>
  <conditionalFormatting sqref="D18:E23">
    <cfRule type="cellIs" dxfId="3" priority="1" operator="lessThan">
      <formula>0</formula>
    </cfRule>
  </conditionalFormatting>
  <dataValidations count="19">
    <dataValidation type="custom" allowBlank="1" showInputMessage="1" showErrorMessage="1" errorTitle="ALERT" error="This cell is automatically populated and should not be overwitten. Overwriting this cell would break calculations in this worksheet." sqref="D19 D21:D22 C10:E11" xr:uid="{00000000-0002-0000-0000-000000000000}">
      <formula1>LEN(C10)=""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20:E22" xr:uid="{00000000-0002-0000-0000-000001000000}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8" xr:uid="{00000000-0002-0000-0000-000002000000}">
      <formula1>LEN(E18:E23)=""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8:D18 C19:C22" xr:uid="{00000000-0002-0000-0000-000003000000}">
      <formula1>LEN(C18:C23)=""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20" xr:uid="{00000000-0002-0000-0000-000004000000}">
      <formula1>LEN(D19:D23)=""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9" xr:uid="{00000000-0002-0000-0000-000005000000}">
      <formula1>LEN(E19:E23)=""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6" xr:uid="{00000000-0002-0000-0000-000006000000}"/>
    <dataValidation allowBlank="1" showInputMessage="1" showErrorMessage="1" prompt="Enter Company Name in this cell" sqref="B6" xr:uid="{00000000-0002-0000-0000-000007000000}"/>
    <dataValidation allowBlank="1" showInputMessage="1" showErrorMessage="1" prompt="Enter Date in this cell. Budget overview chart is in cell B9" sqref="E7:F7" xr:uid="{00000000-0002-0000-0000-000008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9" xr:uid="{00000000-0002-0000-0000-000009000000}"/>
    <dataValidation allowBlank="1" showInputMessage="1" showErrorMessage="1" prompt="Estimated totals are automatically calculated in this column under this heading" sqref="C9" xr:uid="{00000000-0002-0000-0000-00000A000000}"/>
    <dataValidation allowBlank="1" showInputMessage="1" showErrorMessage="1" prompt="Actual totals are automatically calculated in this column under this heading" sqref="D9" xr:uid="{00000000-0002-0000-0000-00000B000000}"/>
    <dataValidation allowBlank="1" showInputMessage="1" showErrorMessage="1" prompt="Difference of Estimated and Actual Totals is automatically calculated in this column under this heading" sqref="E9" xr:uid="{00000000-0002-0000-0000-00000C000000}"/>
    <dataValidation allowBlank="1" showInputMessage="1" showErrorMessage="1" prompt="Top 5 Operating Expenses are automatically updated in table below" sqref="B16" xr:uid="{00000000-0002-0000-0000-00000D000000}"/>
    <dataValidation allowBlank="1" showInputMessage="1" showErrorMessage="1" prompt="Top 5 Expense items are automatically updated in this column under this heading" sqref="B17" xr:uid="{00000000-0002-0000-0000-00000E000000}"/>
    <dataValidation allowBlank="1" showInputMessage="1" showErrorMessage="1" prompt="Amount is automatically updated in this column under this heading" sqref="C17" xr:uid="{00000000-0002-0000-0000-00000F000000}"/>
    <dataValidation allowBlank="1" showInputMessage="1" showErrorMessage="1" prompt="Percent of Expenses is automatically calculated in this column under this heading" sqref="D17" xr:uid="{00000000-0002-0000-0000-000010000000}"/>
    <dataValidation allowBlank="1" showInputMessage="1" showErrorMessage="1" prompt="15 percent Reduction amount is automatically calculated in this column under this heading" sqref="E17" xr:uid="{00000000-0002-0000-0000-000011000000}"/>
    <dataValidation allowBlank="1" showInputMessage="1" showErrorMessage="1" prompt="Title of this worksheet is in this cell. Enter Date in cell at right. Budget Totals are automatically calculated in Totals table starting in cell B4" sqref="B7:D7" xr:uid="{00000000-0002-0000-0000-000012000000}"/>
  </dataValidations>
  <printOptions horizontalCentered="1"/>
  <pageMargins left="0.25" right="0.25" top="0.25" bottom="0.25" header="0" footer="0"/>
  <pageSetup scale="95" orientation="portrait"/>
  <headerFooter differentFirst="1">
    <oddFooter>Page &amp;P of &amp;N</oddFooter>
  </headerFooter>
  <ignoredErrors>
    <ignoredError sqref="C10:E10 D19:E22 C11:D11 D18:E18" listDataValidation="1"/>
    <ignoredError sqref="E11 C18:C22" listDataValidation="1" calculatedColumn="1"/>
    <ignoredError sqref="B18:B22" calculatedColumn="1"/>
  </ignoredErrors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H9"/>
  <sheetViews>
    <sheetView showGridLines="0" zoomScale="145" zoomScaleNormal="145" workbookViewId="0">
      <selection activeCell="A10" sqref="A10:XFD1048576"/>
    </sheetView>
  </sheetViews>
  <sheetFormatPr defaultColWidth="0" defaultRowHeight="30" customHeight="1" zeroHeight="1" x14ac:dyDescent="0.5"/>
  <cols>
    <col min="1" max="1" width="4.08984375" style="3" customWidth="1"/>
    <col min="2" max="2" width="29.08984375" style="3" customWidth="1"/>
    <col min="3" max="3" width="19" style="3" customWidth="1"/>
    <col min="4" max="4" width="18.81640625" style="3" customWidth="1"/>
    <col min="5" max="5" width="26" style="3" hidden="1" customWidth="1"/>
    <col min="6" max="6" width="19" style="3" customWidth="1"/>
    <col min="7" max="7" width="4.08984375" style="3" customWidth="1"/>
    <col min="8" max="8" width="4.08984375" hidden="1" customWidth="1"/>
    <col min="9" max="16384" width="9" hidden="1"/>
  </cols>
  <sheetData>
    <row r="1" spans="1:7" ht="40" customHeight="1" x14ac:dyDescent="0.7">
      <c r="B1" s="48" t="str">
        <f>COMPANY_NAME</f>
        <v>COMPANY NAME</v>
      </c>
      <c r="C1" s="6"/>
      <c r="D1" s="6"/>
      <c r="E1" s="6"/>
      <c r="F1" s="6"/>
      <c r="G1" s="6"/>
    </row>
    <row r="2" spans="1:7" ht="42" customHeight="1" x14ac:dyDescent="0.5">
      <c r="B2" s="38" t="str">
        <f>BUDGET_Title</f>
        <v>MONTHLY BUDGET</v>
      </c>
      <c r="C2" s="7"/>
      <c r="D2" s="7"/>
      <c r="E2" s="7"/>
      <c r="F2" s="7"/>
      <c r="G2" s="7"/>
    </row>
    <row r="3" spans="1:7" ht="15" customHeight="1" x14ac:dyDescent="0.5">
      <c r="G3" s="8"/>
    </row>
    <row r="4" spans="1:7" s="4" customFormat="1" ht="30" customHeight="1" x14ac:dyDescent="0.5">
      <c r="A4" s="9"/>
      <c r="B4" s="26" t="s">
        <v>22</v>
      </c>
      <c r="C4" s="27" t="s">
        <v>19</v>
      </c>
      <c r="D4" s="27" t="s">
        <v>20</v>
      </c>
      <c r="E4" s="26" t="s">
        <v>23</v>
      </c>
      <c r="F4" s="27" t="s">
        <v>21</v>
      </c>
      <c r="G4" s="10"/>
    </row>
    <row r="5" spans="1:7" ht="30" customHeight="1" x14ac:dyDescent="0.8">
      <c r="B5" s="37" t="s">
        <v>40</v>
      </c>
      <c r="C5" s="19">
        <v>50000</v>
      </c>
      <c r="D5" s="19">
        <v>54000</v>
      </c>
      <c r="E5" s="20">
        <f>Income!$D5+(10^-6)*ROW(Income!$D5)</f>
        <v>54000.000005000002</v>
      </c>
      <c r="F5" s="39">
        <f>Income!$D5-Income!$C5</f>
        <v>4000</v>
      </c>
      <c r="G5" s="1"/>
    </row>
    <row r="6" spans="1:7" ht="30" customHeight="1" x14ac:dyDescent="0.8">
      <c r="B6" s="37" t="s">
        <v>41</v>
      </c>
      <c r="C6" s="19">
        <v>3000</v>
      </c>
      <c r="D6" s="19">
        <v>3000</v>
      </c>
      <c r="E6" s="20">
        <f>Income!$D6+(10^-6)*ROW(Income!$D6)</f>
        <v>3000.0000060000002</v>
      </c>
      <c r="F6" s="39">
        <f>Income!$D6-Income!$C6</f>
        <v>0</v>
      </c>
      <c r="G6" s="1"/>
    </row>
    <row r="7" spans="1:7" ht="30" customHeight="1" x14ac:dyDescent="0.8">
      <c r="B7" s="37" t="s">
        <v>42</v>
      </c>
      <c r="C7" s="19">
        <v>300</v>
      </c>
      <c r="D7" s="19">
        <v>450</v>
      </c>
      <c r="E7" s="20">
        <f>Income!$D7+(10^-6)*ROW(Income!$D7)</f>
        <v>450.00000699999998</v>
      </c>
      <c r="F7" s="39">
        <f>Income!$D7-Income!$C7</f>
        <v>150</v>
      </c>
      <c r="G7" s="1"/>
    </row>
    <row r="8" spans="1:7" ht="30" customHeight="1" x14ac:dyDescent="0.8">
      <c r="B8" s="28" t="s">
        <v>45</v>
      </c>
      <c r="C8" s="29">
        <f>SUBTOTAL(109,C5:C7)</f>
        <v>53300</v>
      </c>
      <c r="D8" s="29">
        <f>SUBTOTAL(109,D5:D7)</f>
        <v>57450</v>
      </c>
      <c r="E8" s="29"/>
      <c r="F8" s="29">
        <f>SUBTOTAL(109,F5:F7)</f>
        <v>4150</v>
      </c>
      <c r="G8" s="2"/>
    </row>
    <row r="9" spans="1:7" ht="30" customHeight="1" x14ac:dyDescent="0.5"/>
  </sheetData>
  <sheetProtection insertColumns="0" insertRows="0" deleteColumns="0" deleteRows="0" selectLockedCells="1" autoFilter="0"/>
  <dataConsolidate/>
  <phoneticPr fontId="0" type="noConversion"/>
  <conditionalFormatting sqref="F8">
    <cfRule type="cellIs" dxfId="2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100-000001000000}"/>
    <dataValidation allowBlank="1" showInputMessage="1" showErrorMessage="1" prompt="Enter Monthly Income in this worksheet" sqref="A1" xr:uid="{00000000-0002-0000-0100-000002000000}"/>
    <dataValidation allowBlank="1" showInputMessage="1" showErrorMessage="1" prompt="Company Name is automatically updated in this cell" sqref="B1" xr:uid="{00000000-0002-0000-0100-000003000000}"/>
    <dataValidation allowBlank="1" showInputMessage="1" showErrorMessage="1" prompt="Enter Income details in this column under this heading. Use heading filters to find specific entries" sqref="B4" xr:uid="{00000000-0002-0000-0100-000004000000}"/>
    <dataValidation allowBlank="1" showInputMessage="1" showErrorMessage="1" prompt="Enter Estimated amount in this column under this heading" sqref="C4" xr:uid="{00000000-0002-0000-0100-000005000000}"/>
    <dataValidation allowBlank="1" showInputMessage="1" showErrorMessage="1" prompt="Enter Actual amount in this column under this heading" sqref="D4" xr:uid="{00000000-0002-0000-0100-000006000000}"/>
    <dataValidation allowBlank="1" showInputMessage="1" showErrorMessage="1" prompt="Difference of Estimated and Actual Income is automatically calculated in this column under this heading" sqref="F4" xr:uid="{00000000-0002-0000-0100-000007000000}"/>
    <dataValidation allowBlank="1" showInputMessage="1" showErrorMessage="1" prompt="Title is automatically updated in this cell. Enter Monthly Operating Expense details in table below" sqref="B2" xr:uid="{00000000-0002-0000-0100-000008000000}"/>
  </dataValidations>
  <printOptions horizontalCentered="1"/>
  <pageMargins left="0.25" right="0.25" top="0.25" bottom="0.25" header="0" footer="0"/>
  <pageSetup fitToHeight="0" orientation="portrait"/>
  <headerFooter differentFirst="1">
    <oddFooter>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autoPageBreaks="0" fitToPage="1"/>
  </sheetPr>
  <dimension ref="A1:H9"/>
  <sheetViews>
    <sheetView showGridLines="0" zoomScale="145" zoomScaleNormal="145" workbookViewId="0">
      <selection activeCell="A10" sqref="A10:XFD1048576"/>
    </sheetView>
  </sheetViews>
  <sheetFormatPr defaultColWidth="0" defaultRowHeight="30" customHeight="1" zeroHeight="1" x14ac:dyDescent="0.8"/>
  <cols>
    <col min="1" max="1" width="4.08984375" style="40" customWidth="1"/>
    <col min="2" max="2" width="29.08984375" style="40" customWidth="1"/>
    <col min="3" max="3" width="19" style="40" customWidth="1"/>
    <col min="4" max="4" width="18.81640625" style="40" customWidth="1"/>
    <col min="5" max="5" width="18" style="40" hidden="1" customWidth="1"/>
    <col min="6" max="6" width="19" style="40" customWidth="1"/>
    <col min="7" max="7" width="4.08984375" style="40" customWidth="1"/>
    <col min="8" max="8" width="4.08984375" style="13" hidden="1" customWidth="1"/>
    <col min="9" max="16384" width="9" style="13" hidden="1"/>
  </cols>
  <sheetData>
    <row r="1" spans="1:7" ht="31.5" customHeight="1" x14ac:dyDescent="1.1499999999999999">
      <c r="B1" s="48" t="str">
        <f>COMPANY_NAME</f>
        <v>COMPANY NAME</v>
      </c>
      <c r="C1" s="41"/>
      <c r="D1" s="41"/>
      <c r="E1" s="41"/>
      <c r="F1" s="41"/>
      <c r="G1" s="41"/>
    </row>
    <row r="2" spans="1:7" ht="42" customHeight="1" x14ac:dyDescent="0.8">
      <c r="B2" s="38" t="str">
        <f>BUDGET_Title</f>
        <v>MONTHLY BUDGET</v>
      </c>
      <c r="C2" s="42"/>
      <c r="D2" s="42"/>
      <c r="E2" s="42"/>
      <c r="F2" s="42"/>
      <c r="G2" s="42"/>
    </row>
    <row r="3" spans="1:7" ht="15" customHeight="1" x14ac:dyDescent="0.8">
      <c r="G3" s="43"/>
    </row>
    <row r="4" spans="1:7" ht="30" customHeight="1" x14ac:dyDescent="0.8">
      <c r="A4" s="44"/>
      <c r="B4" s="26" t="s">
        <v>24</v>
      </c>
      <c r="C4" s="27" t="s">
        <v>19</v>
      </c>
      <c r="D4" s="27" t="s">
        <v>20</v>
      </c>
      <c r="E4" s="26" t="s">
        <v>23</v>
      </c>
      <c r="F4" s="27" t="s">
        <v>21</v>
      </c>
      <c r="G4" s="45"/>
    </row>
    <row r="5" spans="1:7" ht="30" customHeight="1" x14ac:dyDescent="0.8">
      <c r="B5" s="37" t="s">
        <v>16</v>
      </c>
      <c r="C5" s="19">
        <v>9500</v>
      </c>
      <c r="D5" s="19">
        <v>9600</v>
      </c>
      <c r="E5" s="20">
        <f>'Personnel Expenses'!$D5+(10^-6)*ROW('Personnel Expenses'!$D5)</f>
        <v>9600.0000049999999</v>
      </c>
      <c r="F5" s="49">
        <f>'Personnel Expenses'!$C5-'Personnel Expenses'!$D5</f>
        <v>-100</v>
      </c>
      <c r="G5" s="46"/>
    </row>
    <row r="6" spans="1:7" ht="30" customHeight="1" x14ac:dyDescent="0.8">
      <c r="B6" s="37" t="s">
        <v>34</v>
      </c>
      <c r="C6" s="19">
        <v>4000</v>
      </c>
      <c r="D6" s="19">
        <v>0</v>
      </c>
      <c r="E6" s="20">
        <f>'Personnel Expenses'!$D6+(10^-6)*ROW('Personnel Expenses'!$D6)</f>
        <v>6.0000000000000002E-6</v>
      </c>
      <c r="F6" s="49">
        <f>'Personnel Expenses'!$C6-'Personnel Expenses'!$D6</f>
        <v>4000</v>
      </c>
      <c r="G6" s="46"/>
    </row>
    <row r="7" spans="1:7" ht="30" customHeight="1" x14ac:dyDescent="0.8">
      <c r="B7" s="37" t="s">
        <v>17</v>
      </c>
      <c r="C7" s="19">
        <v>5000</v>
      </c>
      <c r="D7" s="19">
        <v>4500</v>
      </c>
      <c r="E7" s="20">
        <f>'Personnel Expenses'!$D7+(10^-6)*ROW('Personnel Expenses'!$D7)</f>
        <v>4500.0000069999996</v>
      </c>
      <c r="F7" s="49">
        <f>'Personnel Expenses'!$C7-'Personnel Expenses'!$D7</f>
        <v>500</v>
      </c>
      <c r="G7" s="46"/>
    </row>
    <row r="8" spans="1:7" ht="30" customHeight="1" x14ac:dyDescent="0.8">
      <c r="B8" s="28" t="s">
        <v>46</v>
      </c>
      <c r="C8" s="35">
        <f>SUBTOTAL(109,C5:C7)</f>
        <v>18500</v>
      </c>
      <c r="D8" s="35">
        <f>SUBTOTAL(109,D5:D7)</f>
        <v>14100</v>
      </c>
      <c r="E8" s="29"/>
      <c r="F8" s="35">
        <f>SUBTOTAL(109,F5:F7)</f>
        <v>4400</v>
      </c>
      <c r="G8" s="47"/>
    </row>
    <row r="9" spans="1:7" ht="30" customHeight="1" x14ac:dyDescent="0.8"/>
  </sheetData>
  <sheetProtection insertColumns="0" insertRows="0" deleteColumns="0" deleteRows="0" selectLockedCells="1" autoFilter="0"/>
  <dataConsolidate/>
  <phoneticPr fontId="0" type="noConversion"/>
  <conditionalFormatting sqref="F8">
    <cfRule type="cellIs" dxfId="1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200-000001000000}">
      <formula1>LEN(G5)=""</formula1>
    </dataValidation>
    <dataValidation allowBlank="1" showInputMessage="1" showErrorMessage="1" prompt="Enter Monthly Personnel Expenses in this worksheet" sqref="A1" xr:uid="{00000000-0002-0000-0200-000002000000}"/>
    <dataValidation allowBlank="1" showInputMessage="1" showErrorMessage="1" prompt="Company Name is automatically updated in this cell" sqref="B1" xr:uid="{00000000-0002-0000-0200-000003000000}"/>
    <dataValidation allowBlank="1" showInputMessage="1" showErrorMessage="1" prompt="Enter Personnel Expenses in this column under this heading. Use heading filters to find specific entries" sqref="B4" xr:uid="{00000000-0002-0000-0200-000004000000}"/>
    <dataValidation allowBlank="1" showInputMessage="1" showErrorMessage="1" prompt="Enter Estimated amount in this column under this heading" sqref="C4" xr:uid="{00000000-0002-0000-0200-000005000000}"/>
    <dataValidation allowBlank="1" showInputMessage="1" showErrorMessage="1" prompt="Enter Actual amount in this column under this heading" sqref="D4" xr:uid="{00000000-0002-0000-0200-000006000000}"/>
    <dataValidation allowBlank="1" showInputMessage="1" showErrorMessage="1" prompt="Difference of Estimated and Actual Personnel Expenses is automatically calculated in this column under this heading" sqref="F4" xr:uid="{00000000-0002-0000-0200-000007000000}"/>
    <dataValidation allowBlank="1" showInputMessage="1" showErrorMessage="1" prompt="Title is automatically updated in this cell. Enter Monthly Operating Expense details in table below" sqref="B2" xr:uid="{00000000-0002-0000-0200-000008000000}"/>
  </dataValidations>
  <printOptions horizontalCentered="1"/>
  <pageMargins left="0.25" right="0.25" top="0.25" bottom="0.25" header="0" footer="0"/>
  <pageSetup fitToHeight="0" orientation="portrait"/>
  <headerFooter differentFirst="1">
    <oddFooter>Page &amp;P of &amp;N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autoPageBreaks="0" fitToPage="1"/>
  </sheetPr>
  <dimension ref="A1:H26"/>
  <sheetViews>
    <sheetView showGridLines="0" zoomScale="130" zoomScaleNormal="130" workbookViewId="0">
      <selection activeCell="A27" sqref="A27:XFD1048576"/>
    </sheetView>
  </sheetViews>
  <sheetFormatPr defaultColWidth="0" defaultRowHeight="30" customHeight="1" zeroHeight="1" x14ac:dyDescent="0.8"/>
  <cols>
    <col min="1" max="1" width="4.08984375" style="40" customWidth="1"/>
    <col min="2" max="2" width="29.08984375" style="40" customWidth="1"/>
    <col min="3" max="3" width="19" style="40" customWidth="1"/>
    <col min="4" max="4" width="18.81640625" style="40" customWidth="1"/>
    <col min="5" max="5" width="21.81640625" style="40" hidden="1" customWidth="1"/>
    <col min="6" max="6" width="19" style="40" customWidth="1"/>
    <col min="7" max="7" width="4.08984375" style="40" customWidth="1"/>
    <col min="8" max="8" width="4.08984375" style="13" hidden="1" customWidth="1"/>
    <col min="9" max="16384" width="9" style="13" hidden="1"/>
  </cols>
  <sheetData>
    <row r="1" spans="2:7" ht="31.5" customHeight="1" x14ac:dyDescent="1.1499999999999999">
      <c r="B1" s="48" t="str">
        <f>COMPANY_NAME</f>
        <v>COMPANY NAME</v>
      </c>
      <c r="C1" s="41"/>
      <c r="D1" s="41"/>
      <c r="E1" s="41"/>
      <c r="F1" s="41"/>
      <c r="G1" s="41"/>
    </row>
    <row r="2" spans="2:7" ht="42" customHeight="1" x14ac:dyDescent="0.8">
      <c r="B2" s="38" t="str">
        <f>BUDGET_Title</f>
        <v>MONTHLY BUDGET</v>
      </c>
      <c r="C2" s="42"/>
      <c r="D2" s="42"/>
      <c r="E2" s="42"/>
      <c r="F2" s="42"/>
      <c r="G2" s="42"/>
    </row>
    <row r="3" spans="2:7" ht="15" customHeight="1" x14ac:dyDescent="0.8">
      <c r="G3" s="43"/>
    </row>
    <row r="4" spans="2:7" ht="30" customHeight="1" x14ac:dyDescent="0.8">
      <c r="B4" s="26" t="s">
        <v>25</v>
      </c>
      <c r="C4" s="27" t="s">
        <v>19</v>
      </c>
      <c r="D4" s="27" t="s">
        <v>20</v>
      </c>
      <c r="E4" s="26" t="s">
        <v>23</v>
      </c>
      <c r="F4" s="27" t="s">
        <v>21</v>
      </c>
      <c r="G4" s="50"/>
    </row>
    <row r="5" spans="2:7" ht="30" customHeight="1" x14ac:dyDescent="0.8">
      <c r="B5" s="37" t="s">
        <v>1</v>
      </c>
      <c r="C5" s="19">
        <v>3000</v>
      </c>
      <c r="D5" s="19">
        <v>2500</v>
      </c>
      <c r="E5" s="20">
        <f>'Operating Expenses'!$D5+(10^-6)*ROW('Operating Expenses'!$D5)</f>
        <v>2500.0000049999999</v>
      </c>
      <c r="F5" s="39">
        <f>'Operating Expenses'!$C5-'Operating Expenses'!$D5</f>
        <v>500</v>
      </c>
      <c r="G5" s="46"/>
    </row>
    <row r="6" spans="2:7" ht="30" customHeight="1" x14ac:dyDescent="0.8">
      <c r="B6" s="37" t="s">
        <v>35</v>
      </c>
      <c r="C6" s="19">
        <v>2000</v>
      </c>
      <c r="D6" s="19">
        <v>2000</v>
      </c>
      <c r="E6" s="20">
        <f>'Operating Expenses'!$D6+(10^-6)*ROW('Operating Expenses'!$D6)</f>
        <v>2000.000006</v>
      </c>
      <c r="F6" s="39">
        <f>'Operating Expenses'!$C6-'Operating Expenses'!$D6</f>
        <v>0</v>
      </c>
      <c r="G6" s="46"/>
    </row>
    <row r="7" spans="2:7" ht="30" customHeight="1" x14ac:dyDescent="0.8">
      <c r="B7" s="37" t="s">
        <v>36</v>
      </c>
      <c r="C7" s="19">
        <v>1500</v>
      </c>
      <c r="D7" s="19">
        <v>2175</v>
      </c>
      <c r="E7" s="20">
        <f>'Operating Expenses'!$D7+(10^-6)*ROW('Operating Expenses'!$D7)</f>
        <v>2175.0000070000001</v>
      </c>
      <c r="F7" s="39">
        <f>'Operating Expenses'!$C7-'Operating Expenses'!$D7</f>
        <v>-675</v>
      </c>
      <c r="G7" s="46"/>
    </row>
    <row r="8" spans="2:7" ht="30" customHeight="1" x14ac:dyDescent="0.8">
      <c r="B8" s="37" t="s">
        <v>44</v>
      </c>
      <c r="C8" s="19">
        <v>2000</v>
      </c>
      <c r="D8" s="19">
        <v>1500</v>
      </c>
      <c r="E8" s="20">
        <f>'Operating Expenses'!$D8+(10^-6)*ROW('Operating Expenses'!$D8)</f>
        <v>1500.000008</v>
      </c>
      <c r="F8" s="39">
        <f>'Operating Expenses'!$C8-'Operating Expenses'!$D8</f>
        <v>500</v>
      </c>
      <c r="G8" s="46"/>
    </row>
    <row r="9" spans="2:7" ht="30" customHeight="1" x14ac:dyDescent="0.8">
      <c r="B9" s="37" t="s">
        <v>2</v>
      </c>
      <c r="C9" s="19">
        <v>1000</v>
      </c>
      <c r="D9" s="19">
        <v>1000</v>
      </c>
      <c r="E9" s="20">
        <f>'Operating Expenses'!$D9+(10^-6)*ROW('Operating Expenses'!$D9)</f>
        <v>1000.000009</v>
      </c>
      <c r="F9" s="39">
        <f>'Operating Expenses'!$C9-'Operating Expenses'!$D9</f>
        <v>0</v>
      </c>
      <c r="G9" s="46"/>
    </row>
    <row r="10" spans="2:7" ht="30" customHeight="1" x14ac:dyDescent="0.8">
      <c r="B10" s="37" t="s">
        <v>37</v>
      </c>
      <c r="C10" s="19">
        <v>500</v>
      </c>
      <c r="D10" s="19">
        <v>525</v>
      </c>
      <c r="E10" s="20">
        <f>'Operating Expenses'!$D10+(10^-6)*ROW('Operating Expenses'!$D10)</f>
        <v>525.00000999999997</v>
      </c>
      <c r="F10" s="39">
        <f>'Operating Expenses'!$C10-'Operating Expenses'!$D10</f>
        <v>-25</v>
      </c>
      <c r="G10" s="46"/>
    </row>
    <row r="11" spans="2:7" ht="30" customHeight="1" x14ac:dyDescent="0.8">
      <c r="B11" s="37" t="s">
        <v>3</v>
      </c>
      <c r="C11" s="19">
        <v>1300</v>
      </c>
      <c r="D11" s="19">
        <v>1275</v>
      </c>
      <c r="E11" s="20">
        <f>'Operating Expenses'!$D11+(10^-6)*ROW('Operating Expenses'!$D11)</f>
        <v>1275.0000110000001</v>
      </c>
      <c r="F11" s="39">
        <f>'Operating Expenses'!$C11-'Operating Expenses'!$D11</f>
        <v>25</v>
      </c>
      <c r="G11" s="46"/>
    </row>
    <row r="12" spans="2:7" ht="30" customHeight="1" x14ac:dyDescent="0.8">
      <c r="B12" s="37" t="s">
        <v>4</v>
      </c>
      <c r="C12" s="19">
        <v>2000</v>
      </c>
      <c r="D12" s="19">
        <v>2200</v>
      </c>
      <c r="E12" s="20">
        <f>'Operating Expenses'!$D12+(10^-6)*ROW('Operating Expenses'!$D12)</f>
        <v>2200.000012</v>
      </c>
      <c r="F12" s="39">
        <f>'Operating Expenses'!$C12-'Operating Expenses'!$D12</f>
        <v>-200</v>
      </c>
      <c r="G12" s="46"/>
    </row>
    <row r="13" spans="2:7" ht="30" customHeight="1" x14ac:dyDescent="0.8">
      <c r="B13" s="37" t="s">
        <v>38</v>
      </c>
      <c r="C13" s="19">
        <v>1000</v>
      </c>
      <c r="D13" s="19">
        <v>800</v>
      </c>
      <c r="E13" s="20">
        <f>'Operating Expenses'!$D13+(10^-6)*ROW('Operating Expenses'!$D13)</f>
        <v>800.00001299999997</v>
      </c>
      <c r="F13" s="39">
        <f>'Operating Expenses'!$C13-'Operating Expenses'!$D13</f>
        <v>200</v>
      </c>
      <c r="G13" s="46"/>
    </row>
    <row r="14" spans="2:7" ht="30" customHeight="1" x14ac:dyDescent="0.8">
      <c r="B14" s="37" t="s">
        <v>39</v>
      </c>
      <c r="C14" s="19">
        <v>4500</v>
      </c>
      <c r="D14" s="19">
        <v>4600</v>
      </c>
      <c r="E14" s="20">
        <f>'Operating Expenses'!$D14+(10^-6)*ROW('Operating Expenses'!$D14)</f>
        <v>4600.0000140000002</v>
      </c>
      <c r="F14" s="39">
        <f>'Operating Expenses'!$C14-'Operating Expenses'!$D14</f>
        <v>-100</v>
      </c>
      <c r="G14" s="46"/>
    </row>
    <row r="15" spans="2:7" ht="30" customHeight="1" x14ac:dyDescent="0.8">
      <c r="B15" s="37" t="s">
        <v>5</v>
      </c>
      <c r="C15" s="19">
        <v>800</v>
      </c>
      <c r="D15" s="19">
        <v>750</v>
      </c>
      <c r="E15" s="20">
        <f>'Operating Expenses'!$D15+(10^-6)*ROW('Operating Expenses'!$D15)</f>
        <v>750.00001499999996</v>
      </c>
      <c r="F15" s="39">
        <f>'Operating Expenses'!$C15-'Operating Expenses'!$D15</f>
        <v>50</v>
      </c>
      <c r="G15" s="46"/>
    </row>
    <row r="16" spans="2:7" ht="30" customHeight="1" x14ac:dyDescent="0.8">
      <c r="B16" s="37" t="s">
        <v>6</v>
      </c>
      <c r="C16" s="19">
        <v>400</v>
      </c>
      <c r="D16" s="19">
        <v>350</v>
      </c>
      <c r="E16" s="20">
        <f>'Operating Expenses'!$D16+(10^-6)*ROW('Operating Expenses'!$D16)</f>
        <v>350.00001600000002</v>
      </c>
      <c r="F16" s="39">
        <f>'Operating Expenses'!$C16-'Operating Expenses'!$D16</f>
        <v>50</v>
      </c>
      <c r="G16" s="46"/>
    </row>
    <row r="17" spans="2:7" ht="30" customHeight="1" x14ac:dyDescent="0.8">
      <c r="B17" s="37" t="s">
        <v>7</v>
      </c>
      <c r="C17" s="19">
        <v>4100</v>
      </c>
      <c r="D17" s="19">
        <v>4500</v>
      </c>
      <c r="E17" s="20">
        <f>'Operating Expenses'!$D17+(10^-6)*ROW('Operating Expenses'!$D17)</f>
        <v>4500.0000170000003</v>
      </c>
      <c r="F17" s="39">
        <f>'Operating Expenses'!$C17-'Operating Expenses'!$D17</f>
        <v>-400</v>
      </c>
      <c r="G17" s="46"/>
    </row>
    <row r="18" spans="2:7" ht="30" customHeight="1" x14ac:dyDescent="0.8">
      <c r="B18" s="37" t="s">
        <v>8</v>
      </c>
      <c r="C18" s="19">
        <v>350</v>
      </c>
      <c r="D18" s="19">
        <v>400</v>
      </c>
      <c r="E18" s="20">
        <f>'Operating Expenses'!$D18+(10^-6)*ROW('Operating Expenses'!$D18)</f>
        <v>400.00001800000001</v>
      </c>
      <c r="F18" s="39">
        <f>'Operating Expenses'!$C18-'Operating Expenses'!$D18</f>
        <v>-50</v>
      </c>
      <c r="G18" s="46"/>
    </row>
    <row r="19" spans="2:7" ht="30" customHeight="1" x14ac:dyDescent="0.8">
      <c r="B19" s="37" t="s">
        <v>9</v>
      </c>
      <c r="C19" s="19">
        <v>900</v>
      </c>
      <c r="D19" s="19">
        <v>840</v>
      </c>
      <c r="E19" s="20">
        <f>'Operating Expenses'!$D19+(10^-6)*ROW('Operating Expenses'!$D19)</f>
        <v>840.00001899999995</v>
      </c>
      <c r="F19" s="39">
        <f>'Operating Expenses'!$C19-'Operating Expenses'!$D19</f>
        <v>60</v>
      </c>
      <c r="G19" s="46"/>
    </row>
    <row r="20" spans="2:7" ht="30" customHeight="1" x14ac:dyDescent="0.8">
      <c r="B20" s="37" t="s">
        <v>10</v>
      </c>
      <c r="C20" s="19">
        <v>5000</v>
      </c>
      <c r="D20" s="19">
        <v>4500</v>
      </c>
      <c r="E20" s="20">
        <f>'Operating Expenses'!$D20+(10^-6)*ROW('Operating Expenses'!$D20)</f>
        <v>4500.0000200000004</v>
      </c>
      <c r="F20" s="39">
        <f>'Operating Expenses'!$C20-'Operating Expenses'!$D20</f>
        <v>500</v>
      </c>
      <c r="G20" s="46"/>
    </row>
    <row r="21" spans="2:7" ht="30" customHeight="1" x14ac:dyDescent="0.8">
      <c r="B21" s="37" t="s">
        <v>11</v>
      </c>
      <c r="C21" s="19">
        <v>3000</v>
      </c>
      <c r="D21" s="19">
        <v>3200</v>
      </c>
      <c r="E21" s="20">
        <f>'Operating Expenses'!$D21+(10^-6)*ROW('Operating Expenses'!$D21)</f>
        <v>3200.0000209999998</v>
      </c>
      <c r="F21" s="39">
        <f>'Operating Expenses'!$C21-'Operating Expenses'!$D21</f>
        <v>-200</v>
      </c>
      <c r="G21" s="46"/>
    </row>
    <row r="22" spans="2:7" ht="30" customHeight="1" x14ac:dyDescent="0.8">
      <c r="B22" s="37" t="s">
        <v>12</v>
      </c>
      <c r="C22" s="19">
        <v>250</v>
      </c>
      <c r="D22" s="19">
        <v>280</v>
      </c>
      <c r="E22" s="20">
        <f>'Operating Expenses'!$D22+(10^-6)*ROW('Operating Expenses'!$D22)</f>
        <v>280.000022</v>
      </c>
      <c r="F22" s="39">
        <f>'Operating Expenses'!$C22-'Operating Expenses'!$D22</f>
        <v>-30</v>
      </c>
      <c r="G22" s="46"/>
    </row>
    <row r="23" spans="2:7" ht="30" customHeight="1" x14ac:dyDescent="0.8">
      <c r="B23" s="37" t="s">
        <v>13</v>
      </c>
      <c r="C23" s="19">
        <v>1400</v>
      </c>
      <c r="D23" s="19">
        <v>1385</v>
      </c>
      <c r="E23" s="20">
        <f>'Operating Expenses'!$D23+(10^-6)*ROW('Operating Expenses'!$D23)</f>
        <v>1385.0000230000001</v>
      </c>
      <c r="F23" s="39">
        <f>'Operating Expenses'!$C23-'Operating Expenses'!$D23</f>
        <v>15</v>
      </c>
      <c r="G23" s="46"/>
    </row>
    <row r="24" spans="2:7" ht="30" customHeight="1" x14ac:dyDescent="0.8">
      <c r="B24" s="37" t="s">
        <v>0</v>
      </c>
      <c r="C24" s="19">
        <v>1000</v>
      </c>
      <c r="D24" s="19">
        <v>750</v>
      </c>
      <c r="E24" s="20">
        <f>'Operating Expenses'!$D24+(10^-6)*ROW('Operating Expenses'!$D24)</f>
        <v>750.00002400000005</v>
      </c>
      <c r="F24" s="39">
        <f>'Operating Expenses'!$C24-'Operating Expenses'!$D24</f>
        <v>250</v>
      </c>
      <c r="G24" s="46"/>
    </row>
    <row r="25" spans="2:7" ht="30" customHeight="1" x14ac:dyDescent="0.8">
      <c r="B25" s="28" t="s">
        <v>47</v>
      </c>
      <c r="C25" s="35">
        <f>SUBTOTAL(109,C5:C24)</f>
        <v>36000</v>
      </c>
      <c r="D25" s="35">
        <f>SUBTOTAL(109,D5:D24)</f>
        <v>35530</v>
      </c>
      <c r="E25" s="20"/>
      <c r="F25" s="35">
        <f>SUBTOTAL(109,F5:F24)</f>
        <v>470</v>
      </c>
      <c r="G25" s="47"/>
    </row>
    <row r="26" spans="2:7" ht="30" customHeight="1" x14ac:dyDescent="0.8"/>
  </sheetData>
  <sheetProtection insertColumns="0" insertRows="0" deleteColumns="0" deleteRows="0" selectLockedCells="1" autoFilter="0"/>
  <dataConsolidate/>
  <phoneticPr fontId="0" type="noConversion"/>
  <conditionalFormatting sqref="F25">
    <cfRule type="cellIs" dxfId="0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 xr:uid="{00000000-0002-0000-03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 xr:uid="{00000000-0002-0000-0300-000001000000}"/>
    <dataValidation allowBlank="1" showInputMessage="1" showErrorMessage="1" prompt="Enter Monthly Operating Expenses in this worksheet" sqref="A1" xr:uid="{00000000-0002-0000-0300-000002000000}"/>
    <dataValidation allowBlank="1" showInputMessage="1" showErrorMessage="1" prompt="Company Name is automatically updated in this cell" sqref="B1" xr:uid="{00000000-0002-0000-0300-000003000000}"/>
    <dataValidation allowBlank="1" showInputMessage="1" showErrorMessage="1" prompt="Title is automatically updated in this cell. Enter Monthly Operating Expense details in table below" sqref="B2" xr:uid="{00000000-0002-0000-0300-000004000000}"/>
    <dataValidation allowBlank="1" showInputMessage="1" showErrorMessage="1" prompt="Enter Operating Expenses in this column under this heading. Use heading filters to find specific entries" sqref="B4" xr:uid="{00000000-0002-0000-0300-000005000000}"/>
    <dataValidation allowBlank="1" showInputMessage="1" showErrorMessage="1" prompt="Enter Estimated amount in this column under this heading" sqref="C4" xr:uid="{00000000-0002-0000-0300-000006000000}"/>
    <dataValidation allowBlank="1" showInputMessage="1" showErrorMessage="1" prompt="Enter Actual amount in this column under this heading" sqref="D4" xr:uid="{00000000-0002-0000-0300-000007000000}"/>
    <dataValidation allowBlank="1" showInputMessage="1" showErrorMessage="1" prompt="Difference of Estimated and Actual Operating Expenses is automatically calculated in this column under this heading" sqref="F4" xr:uid="{00000000-0002-0000-0300-000008000000}"/>
  </dataValidations>
  <printOptions horizontalCentered="1"/>
  <pageMargins left="0.25" right="0.25" top="0.25" bottom="0.25" header="0" footer="0"/>
  <pageSetup fitToHeight="0" orientation="portrait"/>
  <headerFooter differentFirst="1">
    <oddFooter>Page &amp;P of &amp;N</oddFooter>
  </headerFooter>
  <ignoredErrors>
    <ignoredError sqref="B2" unlockedFormula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TM03458075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cp:lastPrinted>2021-11-16T20:37:04Z</cp:lastPrinted>
  <dcterms:created xsi:type="dcterms:W3CDTF">2019-03-18T21:11:19Z</dcterms:created>
  <dcterms:modified xsi:type="dcterms:W3CDTF">2024-02-07T01:03:29Z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